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de débit et Cubage Exce" sheetId="1" r:id="rId4"/>
    <sheet state="visible" name="A4 Imprimable" sheetId="2" r:id="rId5"/>
  </sheets>
  <definedNames/>
  <calcPr/>
</workbook>
</file>

<file path=xl/sharedStrings.xml><?xml version="1.0" encoding="utf-8"?>
<sst xmlns="http://schemas.openxmlformats.org/spreadsheetml/2006/main" count="99" uniqueCount="75">
  <si>
    <t>FEUILLE DE DÉBIT - Le Mi-Bois N°1</t>
  </si>
  <si>
    <t>Nombre de Jeunes :</t>
  </si>
  <si>
    <t>10</t>
  </si>
  <si>
    <t>Avec coefficient pièces supplémentaires :</t>
  </si>
  <si>
    <t>Établi par : MDS</t>
  </si>
  <si>
    <t>Le :</t>
  </si>
  <si>
    <t>05/10/2023</t>
  </si>
  <si>
    <t>Réf</t>
  </si>
  <si>
    <t>Nbr</t>
  </si>
  <si>
    <t>Désignation</t>
  </si>
  <si>
    <t>Long</t>
  </si>
  <si>
    <t>Larg</t>
  </si>
  <si>
    <t>Ep</t>
  </si>
  <si>
    <t>Cotes
supplémentaires</t>
  </si>
  <si>
    <t>Essence</t>
  </si>
  <si>
    <t>Nbr total de pièces à débiter</t>
  </si>
  <si>
    <t>MASSIF</t>
  </si>
  <si>
    <t>Epaisseur Brut</t>
  </si>
  <si>
    <t>Cubage/M3</t>
  </si>
  <si>
    <t>TOTAL MASSIF HÊTRE</t>
  </si>
  <si>
    <t>A</t>
  </si>
  <si>
    <t>1</t>
  </si>
  <si>
    <t>Montant</t>
  </si>
  <si>
    <t>200</t>
  </si>
  <si>
    <t>60</t>
  </si>
  <si>
    <t>24</t>
  </si>
  <si>
    <t>Hêtre</t>
  </si>
  <si>
    <t>27</t>
  </si>
  <si>
    <t>TOTAL 80</t>
  </si>
  <si>
    <t>TOTAL 60</t>
  </si>
  <si>
    <t>TOTAL 54</t>
  </si>
  <si>
    <t>TOTAL 45</t>
  </si>
  <si>
    <t>TOTAL 34</t>
  </si>
  <si>
    <t>TOTAL 27</t>
  </si>
  <si>
    <t>TOTAL 18</t>
  </si>
  <si>
    <t>B</t>
  </si>
  <si>
    <t>Traverse</t>
  </si>
  <si>
    <t>TOTAL MASSIF ESSENCE 2</t>
  </si>
  <si>
    <t>TOTAL MASSIF ESSENCE 3</t>
  </si>
  <si>
    <t>PANNEAU</t>
  </si>
  <si>
    <t>Cubage/M2</t>
  </si>
  <si>
    <t>TOTAL PANNEAUX MÉDIUM</t>
  </si>
  <si>
    <t>MDF 22</t>
  </si>
  <si>
    <t>MDF 19</t>
  </si>
  <si>
    <t>MDF 16</t>
  </si>
  <si>
    <t>MDF 12</t>
  </si>
  <si>
    <t>MDF 10</t>
  </si>
  <si>
    <t>MDF 8</t>
  </si>
  <si>
    <t>MDF 6</t>
  </si>
  <si>
    <t>MDF 3</t>
  </si>
  <si>
    <t>TOTAL PANNEAUX AGGLOMÉRÉ</t>
  </si>
  <si>
    <t>AGGLO 38</t>
  </si>
  <si>
    <t>AGGLO 30</t>
  </si>
  <si>
    <t>AGGLO 19</t>
  </si>
  <si>
    <t>AGGLO 16</t>
  </si>
  <si>
    <t>AGGLO 12</t>
  </si>
  <si>
    <t>AGGLO 10</t>
  </si>
  <si>
    <t>AGGLO 8</t>
  </si>
  <si>
    <t>TOTAL PANNEAUX CONTRE-PLAQUÉ</t>
  </si>
  <si>
    <t>CP 18</t>
  </si>
  <si>
    <t>CP 15</t>
  </si>
  <si>
    <t>CP 12</t>
  </si>
  <si>
    <t>CP 10</t>
  </si>
  <si>
    <t>CP 8</t>
  </si>
  <si>
    <t>CP 5</t>
  </si>
  <si>
    <t>CP 3</t>
  </si>
  <si>
    <t>TOTAL AUTRES PANNEAUX</t>
  </si>
  <si>
    <t>PLACAGE</t>
  </si>
  <si>
    <t xml:space="preserve"> </t>
  </si>
  <si>
    <t>TOTAL PLACAGE 6/10</t>
  </si>
  <si>
    <t>TOTAL PLACAGE 9/10</t>
  </si>
  <si>
    <t>TOTAL PLACAGE 20/10</t>
  </si>
  <si>
    <t>CUBAGE TOTAL EN FONCTION DU NOMBRE DE JEUNES</t>
  </si>
  <si>
    <t>Hêtre massif 27 mm</t>
  </si>
  <si>
    <t>m3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</si>
</sst>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2">
    <font>
      <sz val="10.0"/>
      <color rgb="FF000000"/>
      <name val="Arial"/>
      <scheme val="minor"/>
    </font>
    <font>
      <b/>
      <sz val="14.0"/>
      <color rgb="FFDF6B12"/>
      <name val="Montserrat"/>
    </font>
    <font>
      <color theme="1"/>
      <name val="Arial"/>
      <scheme val="minor"/>
    </font>
    <font>
      <color theme="1"/>
      <name val="Montserrat"/>
    </font>
    <font/>
    <font>
      <sz val="9.0"/>
      <color theme="1"/>
      <name val="Montserrat"/>
    </font>
    <font>
      <sz val="11.0"/>
      <color theme="1"/>
      <name val="Montserrat"/>
    </font>
    <font>
      <b/>
      <sz val="11.0"/>
      <color theme="1"/>
      <name val="Montserrat"/>
    </font>
    <font>
      <b/>
      <sz val="9.0"/>
      <color theme="1"/>
      <name val="Montserrat"/>
    </font>
    <font>
      <b/>
      <color theme="1"/>
      <name val="Montserrat"/>
    </font>
    <font>
      <color rgb="FF000000"/>
      <name val="Montserrat"/>
    </font>
    <font>
      <b/>
      <sz val="10.0"/>
      <color theme="1"/>
      <name val="Montserrat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theme="6"/>
        <bgColor theme="6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vertical="center"/>
    </xf>
    <xf borderId="0" fillId="0" fontId="3" numFmtId="49" xfId="0" applyAlignment="1" applyFont="1" applyNumberFormat="1">
      <alignment vertical="center"/>
    </xf>
    <xf borderId="0" fillId="0" fontId="3" numFmtId="49" xfId="0" applyAlignment="1" applyFont="1" applyNumberFormat="1">
      <alignment horizontal="center" readingOrder="0" shrinkToFit="0" vertical="center" wrapText="1"/>
    </xf>
    <xf borderId="0" fillId="0" fontId="3" numFmtId="49" xfId="0" applyAlignment="1" applyFont="1" applyNumberFormat="1">
      <alignment horizontal="center" vertical="center"/>
    </xf>
    <xf borderId="1" fillId="3" fontId="3" numFmtId="49" xfId="0" applyAlignment="1" applyBorder="1" applyFill="1" applyFont="1" applyNumberFormat="1">
      <alignment horizontal="center" readingOrder="0" vertical="center"/>
    </xf>
    <xf borderId="2" fillId="0" fontId="4" numFmtId="0" xfId="0" applyBorder="1" applyFont="1"/>
    <xf borderId="3" fillId="0" fontId="3" numFmtId="49" xfId="0" applyAlignment="1" applyBorder="1" applyFont="1" applyNumberFormat="1">
      <alignment horizontal="center" readingOrder="0" vertical="center"/>
    </xf>
    <xf borderId="4" fillId="3" fontId="5" numFmtId="49" xfId="0" applyAlignment="1" applyBorder="1" applyFont="1" applyNumberFormat="1">
      <alignment horizontal="center" readingOrder="0" shrinkToFit="0" vertical="center" wrapText="1"/>
    </xf>
    <xf borderId="5" fillId="0" fontId="4" numFmtId="0" xfId="0" applyBorder="1" applyFont="1"/>
    <xf borderId="6" fillId="0" fontId="3" numFmtId="49" xfId="0" applyAlignment="1" applyBorder="1" applyFont="1" applyNumberForma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0" fillId="2" fontId="6" numFmtId="49" xfId="0" applyAlignment="1" applyFont="1" applyNumberFormat="1">
      <alignment horizontal="center" vertical="center"/>
    </xf>
    <xf borderId="0" fillId="2" fontId="6" numFmtId="49" xfId="0" applyAlignment="1" applyFont="1" applyNumberFormat="1">
      <alignment horizontal="left" readingOrder="0" vertical="center"/>
    </xf>
    <xf borderId="0" fillId="2" fontId="6" numFmtId="49" xfId="0" applyAlignment="1" applyFont="1" applyNumberFormat="1">
      <alignment horizontal="right" vertical="center"/>
    </xf>
    <xf borderId="0" fillId="2" fontId="6" numFmtId="49" xfId="0" applyAlignment="1" applyFont="1" applyNumberFormat="1">
      <alignment readingOrder="0" vertical="center"/>
    </xf>
    <xf borderId="0" fillId="2" fontId="6" numFmtId="49" xfId="0" applyAlignment="1" applyFont="1" applyNumberFormat="1">
      <alignment vertic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3" numFmtId="49" xfId="0" applyAlignment="1" applyBorder="1" applyFont="1" applyNumberFormat="1">
      <alignment horizontal="center" vertical="center"/>
    </xf>
    <xf borderId="3" fillId="4" fontId="7" numFmtId="49" xfId="0" applyAlignment="1" applyBorder="1" applyFill="1" applyFont="1" applyNumberFormat="1">
      <alignment horizontal="center" readingOrder="0" vertical="center"/>
    </xf>
    <xf borderId="1" fillId="4" fontId="7" numFmtId="49" xfId="0" applyAlignment="1" applyBorder="1" applyFont="1" applyNumberFormat="1">
      <alignment horizontal="center" readingOrder="0" vertical="center"/>
    </xf>
    <xf borderId="1" fillId="4" fontId="8" numFmtId="49" xfId="0" applyAlignment="1" applyBorder="1" applyFont="1" applyNumberFormat="1">
      <alignment horizontal="center" readingOrder="0" vertical="center"/>
    </xf>
    <xf borderId="11" fillId="3" fontId="8" numFmtId="49" xfId="0" applyAlignment="1" applyBorder="1" applyFont="1" applyNumberFormat="1">
      <alignment horizontal="center" readingOrder="0" shrinkToFit="0" vertical="center" wrapText="1"/>
    </xf>
    <xf borderId="0" fillId="2" fontId="3" numFmtId="49" xfId="0" applyAlignment="1" applyFont="1" applyNumberFormat="1">
      <alignment horizontal="center" readingOrder="0" vertical="center"/>
    </xf>
    <xf borderId="9" fillId="3" fontId="8" numFmtId="49" xfId="0" applyAlignment="1" applyBorder="1" applyFont="1" applyNumberFormat="1">
      <alignment horizontal="center" readingOrder="0" shrinkToFit="0" vertical="center" wrapText="1"/>
    </xf>
    <xf borderId="1" fillId="5" fontId="9" numFmtId="49" xfId="0" applyAlignment="1" applyBorder="1" applyFill="1" applyFont="1" applyNumberFormat="1">
      <alignment horizontal="center" readingOrder="0" vertical="center"/>
    </xf>
    <xf borderId="12" fillId="0" fontId="4" numFmtId="0" xfId="0" applyBorder="1" applyFont="1"/>
    <xf borderId="0" fillId="0" fontId="3" numFmtId="49" xfId="0" applyAlignment="1" applyFont="1" applyNumberFormat="1">
      <alignment readingOrder="0" vertical="center"/>
    </xf>
    <xf borderId="3" fillId="6" fontId="9" numFmtId="49" xfId="0" applyAlignment="1" applyBorder="1" applyFill="1" applyFont="1" applyNumberFormat="1">
      <alignment horizontal="center" readingOrder="0" vertical="center"/>
    </xf>
    <xf borderId="0" fillId="0" fontId="3" numFmtId="49" xfId="0" applyAlignment="1" applyFont="1" applyNumberFormat="1">
      <alignment horizontal="center" readingOrder="0" vertical="center"/>
    </xf>
    <xf borderId="1" fillId="7" fontId="9" numFmtId="49" xfId="0" applyAlignment="1" applyBorder="1" applyFill="1" applyFont="1" applyNumberFormat="1">
      <alignment horizontal="center" readingOrder="0" vertical="center"/>
    </xf>
    <xf borderId="3" fillId="7" fontId="9" numFmtId="49" xfId="0" applyAlignment="1" applyBorder="1" applyFont="1" applyNumberFormat="1">
      <alignment horizontal="center" readingOrder="0" vertical="center"/>
    </xf>
    <xf borderId="1" fillId="8" fontId="9" numFmtId="49" xfId="0" applyAlignment="1" applyBorder="1" applyFill="1" applyFont="1" applyNumberFormat="1">
      <alignment horizontal="left" readingOrder="0" vertical="center"/>
    </xf>
    <xf borderId="3" fillId="0" fontId="3" numFmtId="49" xfId="0" applyAlignment="1" applyBorder="1" applyFont="1" applyNumberFormat="1">
      <alignment horizontal="center" vertical="center"/>
    </xf>
    <xf borderId="2" fillId="0" fontId="3" numFmtId="49" xfId="0" applyAlignment="1" applyBorder="1" applyFont="1" applyNumberFormat="1">
      <alignment horizontal="center" vertical="center"/>
    </xf>
    <xf borderId="12" fillId="0" fontId="3" numFmtId="49" xfId="0" applyAlignment="1" applyBorder="1" applyFont="1" applyNumberFormat="1">
      <alignment vertical="center"/>
    </xf>
    <xf borderId="7" fillId="0" fontId="3" numFmtId="49" xfId="0" applyAlignment="1" applyBorder="1" applyFont="1" applyNumberFormat="1">
      <alignment horizontal="center" readingOrder="0" vertical="center"/>
    </xf>
    <xf borderId="3" fillId="0" fontId="3" numFmtId="1" xfId="0" applyAlignment="1" applyBorder="1" applyFont="1" applyNumberFormat="1">
      <alignment horizontal="center" readingOrder="0" vertical="center"/>
    </xf>
    <xf borderId="1" fillId="0" fontId="3" numFmtId="49" xfId="0" applyAlignment="1" applyBorder="1" applyFont="1" applyNumberFormat="1">
      <alignment horizontal="center" readingOrder="0" vertical="center"/>
    </xf>
    <xf borderId="3" fillId="9" fontId="3" numFmtId="49" xfId="0" applyAlignment="1" applyBorder="1" applyFill="1" applyFont="1" applyNumberFormat="1">
      <alignment horizontal="center" readingOrder="0" vertical="center"/>
    </xf>
    <xf borderId="9" fillId="0" fontId="3" numFmtId="49" xfId="0" applyAlignment="1" applyBorder="1" applyFont="1" applyNumberFormat="1">
      <alignment horizontal="center" vertical="center"/>
    </xf>
    <xf borderId="8" fillId="0" fontId="3" numFmtId="49" xfId="0" applyAlignment="1" applyBorder="1" applyFont="1" applyNumberFormat="1">
      <alignment horizontal="center" vertical="center"/>
    </xf>
    <xf borderId="10" fillId="0" fontId="3" numFmtId="49" xfId="0" applyAlignment="1" applyBorder="1" applyFont="1" applyNumberFormat="1">
      <alignment vertical="center"/>
    </xf>
    <xf borderId="9" fillId="0" fontId="3" numFmtId="49" xfId="0" applyAlignment="1" applyBorder="1" applyFont="1" applyNumberFormat="1">
      <alignment horizontal="center" readingOrder="0" vertical="center"/>
    </xf>
    <xf borderId="7" fillId="0" fontId="3" numFmtId="49" xfId="0" applyAlignment="1" applyBorder="1" applyFont="1" applyNumberFormat="1">
      <alignment horizontal="left" readingOrder="0" vertical="center"/>
    </xf>
    <xf borderId="0" fillId="2" fontId="10" numFmtId="49" xfId="0" applyAlignment="1" applyFont="1" applyNumberFormat="1">
      <alignment horizontal="right" readingOrder="0" vertical="center"/>
    </xf>
    <xf borderId="0" fillId="2" fontId="10" numFmtId="49" xfId="0" applyAlignment="1" applyFont="1" applyNumberFormat="1">
      <alignment horizontal="center" readingOrder="0" vertical="center"/>
    </xf>
    <xf borderId="12" fillId="2" fontId="10" numFmtId="49" xfId="0" applyAlignment="1" applyBorder="1" applyFont="1" applyNumberFormat="1">
      <alignment horizontal="center" readingOrder="0" vertical="center"/>
    </xf>
    <xf borderId="1" fillId="8" fontId="11" numFmtId="49" xfId="0" applyAlignment="1" applyBorder="1" applyFont="1" applyNumberFormat="1">
      <alignment horizontal="left" readingOrder="0" vertical="center"/>
    </xf>
    <xf borderId="0" fillId="2" fontId="7" numFmtId="49" xfId="0" applyAlignment="1" applyFont="1" applyNumberFormat="1">
      <alignment horizontal="center" readingOrder="0" vertical="center"/>
    </xf>
    <xf borderId="12" fillId="0" fontId="3" numFmtId="49" xfId="0" applyAlignment="1" applyBorder="1" applyFont="1" applyNumberFormat="1">
      <alignment horizontal="center" readingOrder="0" vertical="center"/>
    </xf>
    <xf borderId="0" fillId="0" fontId="3" numFmtId="49" xfId="0" applyAlignment="1" applyFont="1" applyNumberFormat="1">
      <alignment horizontal="left" readingOrder="0" vertical="center"/>
    </xf>
    <xf borderId="0" fillId="2" fontId="3" numFmtId="49" xfId="0" applyAlignment="1" applyFont="1" applyNumberFormat="1">
      <alignment horizontal="center" readingOrder="0" shrinkToFit="0" vertical="center" wrapText="0"/>
    </xf>
    <xf borderId="0" fillId="2" fontId="3" numFmtId="49" xfId="0" applyAlignment="1" applyFont="1" applyNumberFormat="1">
      <alignment vertical="center"/>
    </xf>
    <xf borderId="1" fillId="10" fontId="3" numFmtId="49" xfId="0" applyAlignment="1" applyBorder="1" applyFill="1" applyFont="1" applyNumberFormat="1">
      <alignment horizontal="center" readingOrder="0" shrinkToFit="0" vertical="center" wrapText="0"/>
    </xf>
    <xf borderId="0" fillId="2" fontId="3" numFmtId="49" xfId="0" applyAlignment="1" applyFont="1" applyNumberFormat="1">
      <alignment horizontal="right" readingOrder="0" vertical="center"/>
    </xf>
    <xf borderId="0" fillId="2" fontId="3" numFmtId="49" xfId="0" applyAlignment="1" applyFont="1" applyNumberFormat="1">
      <alignment horizontal="left" readingOrder="0" vertical="center"/>
    </xf>
    <xf borderId="1" fillId="0" fontId="3" numFmtId="49" xfId="0" applyAlignment="1" applyBorder="1" applyFont="1" applyNumberFormat="1">
      <alignment horizontal="right" readingOrder="0" vertical="center"/>
    </xf>
    <xf borderId="3" fillId="0" fontId="3" numFmtId="164" xfId="0" applyAlignment="1" applyBorder="1" applyFont="1" applyNumberFormat="1">
      <alignment horizontal="center" readingOrder="0" vertical="center"/>
    </xf>
    <xf borderId="3" fillId="0" fontId="3" numFmtId="2" xfId="0" applyAlignment="1" applyBorder="1" applyFont="1" applyNumberFormat="1">
      <alignment horizontal="center" readingOrder="0" vertical="center"/>
    </xf>
    <xf borderId="1" fillId="0" fontId="3" numFmtId="49" xfId="0" applyAlignment="1" applyBorder="1" applyFont="1" applyNumberFormat="1">
      <alignment horizontal="right" vertical="center"/>
    </xf>
    <xf borderId="0" fillId="2" fontId="2" numFmtId="49" xfId="0" applyAlignment="1" applyFont="1" applyNumberFormat="1">
      <alignment vertical="center"/>
    </xf>
    <xf borderId="0" fillId="0" fontId="2" numFmtId="49" xfId="0" applyFont="1" applyNumberFormat="1"/>
    <xf borderId="0" fillId="2" fontId="6" numFmtId="49" xfId="0" applyAlignment="1" applyFont="1" applyNumberFormat="1">
      <alignment horizontal="center"/>
    </xf>
    <xf borderId="0" fillId="2" fontId="6" numFmtId="49" xfId="0" applyAlignment="1" applyFont="1" applyNumberFormat="1">
      <alignment horizontal="left" vertical="center"/>
    </xf>
    <xf borderId="0" fillId="0" fontId="3" numFmtId="49" xfId="0" applyFont="1" applyNumberFormat="1"/>
    <xf borderId="0" fillId="2" fontId="3" numFmtId="49" xfId="0" applyFont="1" applyNumberFormat="1"/>
    <xf borderId="0" fillId="2" fontId="3" numFmtId="49" xfId="0" applyAlignment="1" applyFont="1" applyNumberFormat="1">
      <alignment horizontal="right" readingOrder="0"/>
    </xf>
    <xf borderId="0" fillId="2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76200</xdr:rowOff>
    </xdr:from>
    <xdr:ext cx="971550" cy="9620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819150</xdr:colOff>
      <xdr:row>0</xdr:row>
      <xdr:rowOff>76200</xdr:rowOff>
    </xdr:from>
    <xdr:ext cx="1104900" cy="9620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76200</xdr:rowOff>
    </xdr:from>
    <xdr:ext cx="971550" cy="9620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819150</xdr:colOff>
      <xdr:row>0</xdr:row>
      <xdr:rowOff>76200</xdr:rowOff>
    </xdr:from>
    <xdr:ext cx="1104900" cy="9620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75"/>
  <cols>
    <col customWidth="1" min="1" max="3" width="6.38"/>
    <col customWidth="1" min="4" max="4" width="27.63"/>
    <col customWidth="1" min="5" max="6" width="7.63"/>
    <col customWidth="1" min="7" max="7" width="5.13"/>
    <col customWidth="1" min="8" max="8" width="12.63"/>
    <col customWidth="1" min="9" max="9" width="1.38"/>
    <col customWidth="1" min="10" max="10" width="11.38"/>
    <col customWidth="1" min="11" max="11" width="5.13"/>
    <col customWidth="1" min="12" max="12" width="13.75"/>
    <col customWidth="1" min="13" max="13" width="5.13"/>
    <col customWidth="1" min="14" max="15" width="7.63"/>
    <col customWidth="1" min="17" max="17" width="5.13"/>
    <col customWidth="1" min="18" max="25" width="12.25"/>
  </cols>
  <sheetData>
    <row r="1" ht="7.5" customHeight="1">
      <c r="A1" s="1"/>
      <c r="B1" s="1"/>
      <c r="C1" s="2"/>
      <c r="D1" s="2"/>
      <c r="E1" s="2"/>
      <c r="F1" s="2"/>
      <c r="G1" s="2"/>
      <c r="H1" s="1"/>
      <c r="I1" s="1"/>
      <c r="J1" s="1"/>
      <c r="K1" s="3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75" customHeight="1">
      <c r="A2" s="1"/>
      <c r="B2" s="1"/>
      <c r="C2" s="2"/>
      <c r="D2" s="2"/>
      <c r="E2" s="2"/>
      <c r="F2" s="2"/>
      <c r="G2" s="2"/>
      <c r="H2" s="1"/>
      <c r="I2" s="1"/>
      <c r="J2" s="1"/>
      <c r="K2" s="3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75" customHeight="1">
      <c r="A3" s="1"/>
      <c r="B3" s="1"/>
      <c r="C3" s="1" t="s">
        <v>0</v>
      </c>
      <c r="I3" s="1"/>
      <c r="J3" s="1"/>
      <c r="K3" s="3"/>
      <c r="L3" s="6" t="s">
        <v>1</v>
      </c>
      <c r="M3" s="7"/>
      <c r="N3" s="8" t="s">
        <v>2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9" t="s">
        <v>3</v>
      </c>
      <c r="M4" s="10"/>
      <c r="N4" s="11">
        <f>N3*1.15</f>
        <v>11.5</v>
      </c>
      <c r="O4" s="12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75" customHeight="1">
      <c r="A5" s="1"/>
      <c r="B5" s="1"/>
      <c r="C5" s="13"/>
      <c r="D5" s="14" t="s">
        <v>4</v>
      </c>
      <c r="E5" s="13"/>
      <c r="F5" s="15" t="s">
        <v>5</v>
      </c>
      <c r="G5" s="16" t="s">
        <v>6</v>
      </c>
      <c r="H5" s="17"/>
      <c r="I5" s="17"/>
      <c r="J5" s="1"/>
      <c r="K5" s="3"/>
      <c r="L5" s="18"/>
      <c r="M5" s="19"/>
      <c r="N5" s="20"/>
      <c r="O5" s="12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6.25" customHeight="1">
      <c r="A7" s="22" t="s">
        <v>7</v>
      </c>
      <c r="B7" s="22" t="s">
        <v>8</v>
      </c>
      <c r="C7" s="23" t="s">
        <v>9</v>
      </c>
      <c r="D7" s="7"/>
      <c r="E7" s="22" t="s">
        <v>10</v>
      </c>
      <c r="F7" s="22" t="s">
        <v>11</v>
      </c>
      <c r="G7" s="22" t="s">
        <v>12</v>
      </c>
      <c r="H7" s="24" t="s">
        <v>13</v>
      </c>
      <c r="I7" s="7"/>
      <c r="J7" s="22" t="s">
        <v>14</v>
      </c>
      <c r="K7" s="3"/>
      <c r="L7" s="25" t="s">
        <v>15</v>
      </c>
      <c r="M7" s="5"/>
      <c r="N7" s="26"/>
      <c r="O7" s="26"/>
      <c r="P7" s="26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7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8.75" customHeight="1">
      <c r="A9" s="28" t="s">
        <v>16</v>
      </c>
      <c r="B9" s="29"/>
      <c r="C9" s="29"/>
      <c r="D9" s="29"/>
      <c r="E9" s="29"/>
      <c r="F9" s="29"/>
      <c r="G9" s="29"/>
      <c r="H9" s="29"/>
      <c r="I9" s="29"/>
      <c r="J9" s="7"/>
      <c r="K9" s="30"/>
      <c r="L9" s="31" t="s">
        <v>16</v>
      </c>
      <c r="M9" s="32"/>
      <c r="N9" s="33" t="s">
        <v>17</v>
      </c>
      <c r="O9" s="7"/>
      <c r="P9" s="34" t="s">
        <v>18</v>
      </c>
      <c r="Q9" s="32"/>
      <c r="R9" s="35" t="s">
        <v>19</v>
      </c>
      <c r="S9" s="29"/>
      <c r="T9" s="29"/>
      <c r="U9" s="29"/>
      <c r="V9" s="29"/>
      <c r="W9" s="29"/>
      <c r="X9" s="7"/>
      <c r="Y9" s="5"/>
      <c r="Z9" s="5"/>
    </row>
    <row r="10" ht="18.75" customHeight="1">
      <c r="A10" s="36" t="s">
        <v>20</v>
      </c>
      <c r="B10" s="37" t="s">
        <v>21</v>
      </c>
      <c r="C10" s="38" t="s">
        <v>22</v>
      </c>
      <c r="D10" s="7"/>
      <c r="E10" s="37" t="s">
        <v>23</v>
      </c>
      <c r="F10" s="37" t="s">
        <v>24</v>
      </c>
      <c r="G10" s="37" t="s">
        <v>25</v>
      </c>
      <c r="H10" s="39"/>
      <c r="I10" s="19"/>
      <c r="J10" s="37" t="s">
        <v>26</v>
      </c>
      <c r="K10" s="3"/>
      <c r="L10" s="40">
        <f t="shared" ref="L10:L19" si="1">$N$4*B10</f>
        <v>11.5</v>
      </c>
      <c r="M10" s="5"/>
      <c r="N10" s="41" t="s">
        <v>27</v>
      </c>
      <c r="O10" s="7"/>
      <c r="P10" s="8">
        <f t="shared" ref="P10:P19" si="2">((B10*E10*F10*N10)/1000000000)*1.5</f>
        <v>0.000486</v>
      </c>
      <c r="Q10" s="5"/>
      <c r="R10" s="42" t="s">
        <v>28</v>
      </c>
      <c r="S10" s="42" t="s">
        <v>29</v>
      </c>
      <c r="T10" s="42" t="s">
        <v>30</v>
      </c>
      <c r="U10" s="42" t="s">
        <v>31</v>
      </c>
      <c r="V10" s="42" t="s">
        <v>32</v>
      </c>
      <c r="W10" s="42" t="s">
        <v>33</v>
      </c>
      <c r="X10" s="42" t="s">
        <v>34</v>
      </c>
      <c r="Y10" s="5"/>
      <c r="Z10" s="5"/>
    </row>
    <row r="11" ht="18.75" customHeight="1">
      <c r="A11" s="43" t="s">
        <v>35</v>
      </c>
      <c r="B11" s="44" t="s">
        <v>21</v>
      </c>
      <c r="C11" s="45" t="s">
        <v>36</v>
      </c>
      <c r="D11" s="19"/>
      <c r="E11" s="44" t="s">
        <v>23</v>
      </c>
      <c r="F11" s="44" t="s">
        <v>24</v>
      </c>
      <c r="G11" s="44" t="s">
        <v>25</v>
      </c>
      <c r="H11" s="39"/>
      <c r="I11" s="19"/>
      <c r="J11" s="44" t="s">
        <v>26</v>
      </c>
      <c r="K11" s="3"/>
      <c r="L11" s="40">
        <f t="shared" si="1"/>
        <v>11.5</v>
      </c>
      <c r="M11" s="5"/>
      <c r="N11" s="41" t="s">
        <v>27</v>
      </c>
      <c r="O11" s="7"/>
      <c r="P11" s="8">
        <f t="shared" si="2"/>
        <v>0.000486</v>
      </c>
      <c r="Q11" s="5"/>
      <c r="R11" s="36"/>
      <c r="S11" s="36"/>
      <c r="T11" s="36"/>
      <c r="U11" s="36"/>
      <c r="V11" s="36"/>
      <c r="W11" s="36">
        <f>SUM(P10:P11)</f>
        <v>0.000972</v>
      </c>
      <c r="X11" s="36"/>
      <c r="Y11" s="5"/>
      <c r="Z11" s="5"/>
    </row>
    <row r="12" ht="18.75" customHeight="1">
      <c r="A12" s="46"/>
      <c r="B12" s="46"/>
      <c r="C12" s="47"/>
      <c r="D12" s="19"/>
      <c r="E12" s="46"/>
      <c r="F12" s="46"/>
      <c r="G12" s="46"/>
      <c r="H12" s="39"/>
      <c r="I12" s="19"/>
      <c r="J12" s="8"/>
      <c r="K12" s="3"/>
      <c r="L12" s="40">
        <f t="shared" si="1"/>
        <v>0</v>
      </c>
      <c r="M12" s="5"/>
      <c r="N12" s="41"/>
      <c r="O12" s="7"/>
      <c r="P12" s="8">
        <f t="shared" si="2"/>
        <v>0</v>
      </c>
      <c r="Q12" s="5"/>
      <c r="R12" s="5"/>
      <c r="S12" s="5"/>
      <c r="T12" s="32"/>
      <c r="U12" s="32"/>
      <c r="V12" s="32"/>
      <c r="W12" s="32"/>
      <c r="X12" s="5"/>
      <c r="Y12" s="5"/>
      <c r="Z12" s="5"/>
    </row>
    <row r="13" ht="18.75" customHeight="1">
      <c r="A13" s="46"/>
      <c r="B13" s="46"/>
      <c r="C13" s="47"/>
      <c r="D13" s="19"/>
      <c r="E13" s="46"/>
      <c r="F13" s="46"/>
      <c r="G13" s="46"/>
      <c r="H13" s="39"/>
      <c r="I13" s="19"/>
      <c r="J13" s="8"/>
      <c r="K13" s="3"/>
      <c r="L13" s="40">
        <f t="shared" si="1"/>
        <v>0</v>
      </c>
      <c r="M13" s="5"/>
      <c r="N13" s="41"/>
      <c r="O13" s="7"/>
      <c r="P13" s="8">
        <f t="shared" si="2"/>
        <v>0</v>
      </c>
      <c r="Q13" s="5"/>
      <c r="R13" s="35" t="s">
        <v>37</v>
      </c>
      <c r="S13" s="29"/>
      <c r="T13" s="29"/>
      <c r="U13" s="29"/>
      <c r="V13" s="29"/>
      <c r="W13" s="29"/>
      <c r="X13" s="7"/>
      <c r="Y13" s="5"/>
      <c r="Z13" s="5"/>
    </row>
    <row r="14" ht="18.75" customHeight="1">
      <c r="A14" s="8"/>
      <c r="B14" s="46"/>
      <c r="C14" s="47"/>
      <c r="D14" s="19"/>
      <c r="E14" s="46"/>
      <c r="F14" s="46"/>
      <c r="G14" s="46"/>
      <c r="H14" s="39"/>
      <c r="I14" s="19"/>
      <c r="J14" s="8"/>
      <c r="K14" s="3"/>
      <c r="L14" s="40">
        <f t="shared" si="1"/>
        <v>0</v>
      </c>
      <c r="M14" s="5"/>
      <c r="N14" s="41"/>
      <c r="O14" s="7"/>
      <c r="P14" s="8">
        <f t="shared" si="2"/>
        <v>0</v>
      </c>
      <c r="Q14" s="5"/>
      <c r="R14" s="42" t="s">
        <v>28</v>
      </c>
      <c r="S14" s="42" t="s">
        <v>29</v>
      </c>
      <c r="T14" s="42" t="s">
        <v>30</v>
      </c>
      <c r="U14" s="42" t="s">
        <v>31</v>
      </c>
      <c r="V14" s="42" t="s">
        <v>32</v>
      </c>
      <c r="W14" s="42" t="s">
        <v>33</v>
      </c>
      <c r="X14" s="42" t="s">
        <v>34</v>
      </c>
      <c r="Y14" s="5"/>
      <c r="Z14" s="5"/>
    </row>
    <row r="15" ht="18.75" customHeight="1">
      <c r="A15" s="8"/>
      <c r="B15" s="46"/>
      <c r="C15" s="47"/>
      <c r="D15" s="19"/>
      <c r="E15" s="46"/>
      <c r="F15" s="46"/>
      <c r="G15" s="46"/>
      <c r="H15" s="39"/>
      <c r="I15" s="19"/>
      <c r="J15" s="8"/>
      <c r="K15" s="3"/>
      <c r="L15" s="40">
        <f t="shared" si="1"/>
        <v>0</v>
      </c>
      <c r="M15" s="5"/>
      <c r="N15" s="41"/>
      <c r="O15" s="7"/>
      <c r="P15" s="8">
        <f t="shared" si="2"/>
        <v>0</v>
      </c>
      <c r="Q15" s="5"/>
      <c r="R15" s="36"/>
      <c r="S15" s="36"/>
      <c r="T15" s="36"/>
      <c r="U15" s="36"/>
      <c r="V15" s="36"/>
      <c r="W15" s="36"/>
      <c r="X15" s="36"/>
      <c r="Y15" s="5"/>
      <c r="Z15" s="5"/>
    </row>
    <row r="16" ht="18.75" customHeight="1">
      <c r="A16" s="8"/>
      <c r="B16" s="46"/>
      <c r="C16" s="47"/>
      <c r="D16" s="19"/>
      <c r="E16" s="46"/>
      <c r="F16" s="46"/>
      <c r="G16" s="46"/>
      <c r="H16" s="39"/>
      <c r="I16" s="19"/>
      <c r="J16" s="8"/>
      <c r="K16" s="3"/>
      <c r="L16" s="40">
        <f t="shared" si="1"/>
        <v>0</v>
      </c>
      <c r="M16" s="5"/>
      <c r="N16" s="41"/>
      <c r="O16" s="7"/>
      <c r="P16" s="8">
        <f t="shared" si="2"/>
        <v>0</v>
      </c>
      <c r="Q16" s="5"/>
      <c r="R16" s="5"/>
      <c r="S16" s="5"/>
      <c r="T16" s="32"/>
      <c r="U16" s="32"/>
      <c r="V16" s="32"/>
      <c r="W16" s="32"/>
      <c r="X16" s="5"/>
      <c r="Y16" s="5"/>
      <c r="Z16" s="5"/>
    </row>
    <row r="17" ht="18.75" customHeight="1">
      <c r="A17" s="8"/>
      <c r="B17" s="46"/>
      <c r="C17" s="47"/>
      <c r="D17" s="19"/>
      <c r="E17" s="46"/>
      <c r="F17" s="46"/>
      <c r="G17" s="46"/>
      <c r="H17" s="39"/>
      <c r="I17" s="19"/>
      <c r="J17" s="8"/>
      <c r="K17" s="3"/>
      <c r="L17" s="40">
        <f t="shared" si="1"/>
        <v>0</v>
      </c>
      <c r="M17" s="5"/>
      <c r="N17" s="41"/>
      <c r="O17" s="7"/>
      <c r="P17" s="8">
        <f t="shared" si="2"/>
        <v>0</v>
      </c>
      <c r="Q17" s="5"/>
      <c r="R17" s="35" t="s">
        <v>38</v>
      </c>
      <c r="S17" s="29"/>
      <c r="T17" s="29"/>
      <c r="U17" s="29"/>
      <c r="V17" s="29"/>
      <c r="W17" s="29"/>
      <c r="X17" s="7"/>
      <c r="Y17" s="5"/>
      <c r="Z17" s="5"/>
    </row>
    <row r="18" ht="18.75" customHeight="1">
      <c r="A18" s="8"/>
      <c r="B18" s="46"/>
      <c r="C18" s="47"/>
      <c r="D18" s="19"/>
      <c r="E18" s="46"/>
      <c r="F18" s="46"/>
      <c r="G18" s="46"/>
      <c r="H18" s="39"/>
      <c r="I18" s="19"/>
      <c r="J18" s="8"/>
      <c r="K18" s="3"/>
      <c r="L18" s="40">
        <f t="shared" si="1"/>
        <v>0</v>
      </c>
      <c r="M18" s="5"/>
      <c r="N18" s="41"/>
      <c r="O18" s="7"/>
      <c r="P18" s="8">
        <f t="shared" si="2"/>
        <v>0</v>
      </c>
      <c r="Q18" s="5"/>
      <c r="R18" s="42" t="s">
        <v>28</v>
      </c>
      <c r="S18" s="42" t="s">
        <v>29</v>
      </c>
      <c r="T18" s="42" t="s">
        <v>30</v>
      </c>
      <c r="U18" s="42" t="s">
        <v>31</v>
      </c>
      <c r="V18" s="42" t="s">
        <v>32</v>
      </c>
      <c r="W18" s="42" t="s">
        <v>33</v>
      </c>
      <c r="X18" s="42" t="s">
        <v>34</v>
      </c>
      <c r="Y18" s="5"/>
      <c r="Z18" s="5"/>
    </row>
    <row r="19" ht="18.75" customHeight="1">
      <c r="A19" s="8"/>
      <c r="B19" s="46"/>
      <c r="C19" s="47"/>
      <c r="D19" s="19"/>
      <c r="E19" s="46"/>
      <c r="F19" s="46"/>
      <c r="G19" s="46"/>
      <c r="H19" s="39"/>
      <c r="I19" s="19"/>
      <c r="J19" s="36"/>
      <c r="K19" s="48"/>
      <c r="L19" s="40">
        <f t="shared" si="1"/>
        <v>0</v>
      </c>
      <c r="M19" s="49"/>
      <c r="N19" s="41"/>
      <c r="O19" s="7"/>
      <c r="P19" s="8">
        <f t="shared" si="2"/>
        <v>0</v>
      </c>
      <c r="Q19" s="49"/>
      <c r="R19" s="36"/>
      <c r="S19" s="36"/>
      <c r="T19" s="36"/>
      <c r="U19" s="36"/>
      <c r="V19" s="36"/>
      <c r="W19" s="36"/>
      <c r="X19" s="36"/>
      <c r="Y19" s="5"/>
      <c r="Z19" s="5"/>
    </row>
    <row r="20" ht="18.7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48"/>
      <c r="L20" s="50"/>
      <c r="M20" s="49"/>
      <c r="N20" s="49"/>
      <c r="O20" s="49"/>
      <c r="P20" s="5"/>
      <c r="Q20" s="49"/>
      <c r="R20" s="5"/>
      <c r="S20" s="5"/>
      <c r="T20" s="5"/>
      <c r="U20" s="5"/>
      <c r="V20" s="5"/>
      <c r="W20" s="5"/>
      <c r="X20" s="5"/>
      <c r="Y20" s="5"/>
      <c r="Z20" s="5"/>
    </row>
    <row r="21" ht="18.75" customHeight="1">
      <c r="A21" s="28" t="s">
        <v>39</v>
      </c>
      <c r="B21" s="29"/>
      <c r="C21" s="29"/>
      <c r="D21" s="29"/>
      <c r="E21" s="29"/>
      <c r="F21" s="29"/>
      <c r="G21" s="29"/>
      <c r="H21" s="29"/>
      <c r="I21" s="29"/>
      <c r="J21" s="7"/>
      <c r="K21" s="48"/>
      <c r="L21" s="31" t="s">
        <v>39</v>
      </c>
      <c r="M21" s="49"/>
      <c r="N21" s="26"/>
      <c r="O21" s="26"/>
      <c r="P21" s="34" t="s">
        <v>40</v>
      </c>
      <c r="Q21" s="49"/>
      <c r="R21" s="51" t="s">
        <v>41</v>
      </c>
      <c r="S21" s="29"/>
      <c r="T21" s="29"/>
      <c r="U21" s="29"/>
      <c r="V21" s="29"/>
      <c r="W21" s="29"/>
      <c r="X21" s="29"/>
      <c r="Y21" s="7"/>
      <c r="Z21" s="5"/>
    </row>
    <row r="22" ht="18.75" customHeight="1">
      <c r="A22" s="8"/>
      <c r="B22" s="46"/>
      <c r="C22" s="47"/>
      <c r="D22" s="19"/>
      <c r="E22" s="46"/>
      <c r="F22" s="46"/>
      <c r="G22" s="46"/>
      <c r="H22" s="39"/>
      <c r="I22" s="19"/>
      <c r="J22" s="8"/>
      <c r="K22" s="3"/>
      <c r="L22" s="40">
        <f t="shared" ref="L22:L35" si="3">$N$4*B22</f>
        <v>0</v>
      </c>
      <c r="M22" s="5"/>
      <c r="N22" s="32"/>
      <c r="O22" s="32"/>
      <c r="P22" s="8">
        <f t="shared" ref="P22:P35" si="4">((B22*E22*F22)/1000000)*1.2</f>
        <v>0</v>
      </c>
      <c r="Q22" s="5"/>
      <c r="R22" s="42" t="s">
        <v>42</v>
      </c>
      <c r="S22" s="42" t="s">
        <v>43</v>
      </c>
      <c r="T22" s="42" t="s">
        <v>44</v>
      </c>
      <c r="U22" s="42" t="s">
        <v>45</v>
      </c>
      <c r="V22" s="42" t="s">
        <v>46</v>
      </c>
      <c r="W22" s="42" t="s">
        <v>47</v>
      </c>
      <c r="X22" s="42" t="s">
        <v>48</v>
      </c>
      <c r="Y22" s="42" t="s">
        <v>49</v>
      </c>
      <c r="Z22" s="5"/>
    </row>
    <row r="23" ht="18.75" customHeight="1">
      <c r="A23" s="8"/>
      <c r="B23" s="46"/>
      <c r="C23" s="47"/>
      <c r="D23" s="19"/>
      <c r="E23" s="46"/>
      <c r="F23" s="46"/>
      <c r="G23" s="46"/>
      <c r="H23" s="39"/>
      <c r="I23" s="19"/>
      <c r="J23" s="8"/>
      <c r="K23" s="30"/>
      <c r="L23" s="40">
        <f t="shared" si="3"/>
        <v>0</v>
      </c>
      <c r="M23" s="32"/>
      <c r="N23" s="32"/>
      <c r="O23" s="32"/>
      <c r="P23" s="8">
        <f t="shared" si="4"/>
        <v>0</v>
      </c>
      <c r="Q23" s="32"/>
      <c r="R23" s="8"/>
      <c r="S23" s="8"/>
      <c r="T23" s="36"/>
      <c r="U23" s="36"/>
      <c r="V23" s="8"/>
      <c r="W23" s="36"/>
      <c r="X23" s="36"/>
      <c r="Y23" s="36"/>
      <c r="Z23" s="5"/>
    </row>
    <row r="24" ht="18.75" customHeight="1">
      <c r="A24" s="8"/>
      <c r="B24" s="46"/>
      <c r="C24" s="47"/>
      <c r="D24" s="19"/>
      <c r="E24" s="46"/>
      <c r="F24" s="46"/>
      <c r="G24" s="46"/>
      <c r="H24" s="39"/>
      <c r="I24" s="19"/>
      <c r="J24" s="8"/>
      <c r="K24" s="30"/>
      <c r="L24" s="40">
        <f t="shared" si="3"/>
        <v>0</v>
      </c>
      <c r="M24" s="32"/>
      <c r="N24" s="32"/>
      <c r="O24" s="32"/>
      <c r="P24" s="8">
        <f t="shared" si="4"/>
        <v>0</v>
      </c>
      <c r="Q24" s="32"/>
      <c r="R24" s="5"/>
      <c r="S24" s="5"/>
      <c r="T24" s="5"/>
      <c r="U24" s="5"/>
      <c r="V24" s="5"/>
      <c r="W24" s="5"/>
      <c r="X24" s="5"/>
      <c r="Y24" s="5"/>
      <c r="Z24" s="5"/>
    </row>
    <row r="25" ht="18.75" customHeight="1">
      <c r="A25" s="36"/>
      <c r="B25" s="46"/>
      <c r="C25" s="47"/>
      <c r="D25" s="19"/>
      <c r="E25" s="46"/>
      <c r="F25" s="46"/>
      <c r="G25" s="46"/>
      <c r="H25" s="39"/>
      <c r="I25" s="19"/>
      <c r="J25" s="8"/>
      <c r="K25" s="3"/>
      <c r="L25" s="40">
        <f t="shared" si="3"/>
        <v>0</v>
      </c>
      <c r="M25" s="5"/>
      <c r="N25" s="32"/>
      <c r="O25" s="32"/>
      <c r="P25" s="8">
        <f t="shared" si="4"/>
        <v>0</v>
      </c>
      <c r="Q25" s="5"/>
      <c r="R25" s="51" t="s">
        <v>50</v>
      </c>
      <c r="S25" s="29"/>
      <c r="T25" s="29"/>
      <c r="U25" s="29"/>
      <c r="V25" s="29"/>
      <c r="W25" s="29"/>
      <c r="X25" s="7"/>
      <c r="Y25" s="52"/>
      <c r="Z25" s="5"/>
    </row>
    <row r="26" ht="18.75" customHeight="1">
      <c r="A26" s="36"/>
      <c r="B26" s="46"/>
      <c r="C26" s="47"/>
      <c r="D26" s="19"/>
      <c r="E26" s="46"/>
      <c r="F26" s="46"/>
      <c r="G26" s="46"/>
      <c r="H26" s="39"/>
      <c r="I26" s="19"/>
      <c r="J26" s="8"/>
      <c r="K26" s="3"/>
      <c r="L26" s="40">
        <f t="shared" si="3"/>
        <v>0</v>
      </c>
      <c r="M26" s="5"/>
      <c r="N26" s="32"/>
      <c r="O26" s="32"/>
      <c r="P26" s="8">
        <f t="shared" si="4"/>
        <v>0</v>
      </c>
      <c r="Q26" s="5"/>
      <c r="R26" s="42" t="s">
        <v>51</v>
      </c>
      <c r="S26" s="42" t="s">
        <v>52</v>
      </c>
      <c r="T26" s="42" t="s">
        <v>53</v>
      </c>
      <c r="U26" s="42" t="s">
        <v>54</v>
      </c>
      <c r="V26" s="42" t="s">
        <v>55</v>
      </c>
      <c r="W26" s="42" t="s">
        <v>56</v>
      </c>
      <c r="X26" s="42" t="s">
        <v>57</v>
      </c>
      <c r="Y26" s="52"/>
      <c r="Z26" s="5"/>
    </row>
    <row r="27" ht="18.75" customHeight="1">
      <c r="A27" s="36"/>
      <c r="B27" s="46"/>
      <c r="C27" s="47"/>
      <c r="D27" s="19"/>
      <c r="E27" s="46"/>
      <c r="F27" s="46"/>
      <c r="G27" s="46"/>
      <c r="H27" s="39"/>
      <c r="I27" s="19"/>
      <c r="J27" s="8"/>
      <c r="K27" s="3"/>
      <c r="L27" s="40">
        <f t="shared" si="3"/>
        <v>0</v>
      </c>
      <c r="M27" s="5"/>
      <c r="N27" s="32"/>
      <c r="O27" s="32"/>
      <c r="P27" s="8">
        <f t="shared" si="4"/>
        <v>0</v>
      </c>
      <c r="Q27" s="5"/>
      <c r="R27" s="8"/>
      <c r="S27" s="8"/>
      <c r="T27" s="36"/>
      <c r="U27" s="36"/>
      <c r="V27" s="8"/>
      <c r="W27" s="36"/>
      <c r="X27" s="36"/>
      <c r="Y27" s="52"/>
      <c r="Z27" s="5"/>
    </row>
    <row r="28" ht="18.75" customHeight="1">
      <c r="A28" s="36"/>
      <c r="B28" s="46"/>
      <c r="C28" s="47"/>
      <c r="D28" s="19"/>
      <c r="E28" s="46"/>
      <c r="F28" s="46"/>
      <c r="G28" s="46"/>
      <c r="H28" s="39"/>
      <c r="I28" s="19"/>
      <c r="J28" s="8"/>
      <c r="K28" s="3"/>
      <c r="L28" s="40">
        <f t="shared" si="3"/>
        <v>0</v>
      </c>
      <c r="M28" s="5"/>
      <c r="N28" s="32"/>
      <c r="O28" s="32"/>
      <c r="P28" s="8">
        <f t="shared" si="4"/>
        <v>0</v>
      </c>
      <c r="Q28" s="5"/>
      <c r="R28" s="32"/>
      <c r="S28" s="32"/>
      <c r="T28" s="5"/>
      <c r="U28" s="5"/>
      <c r="V28" s="32"/>
      <c r="W28" s="5"/>
      <c r="X28" s="5"/>
      <c r="Y28" s="52"/>
      <c r="Z28" s="5"/>
    </row>
    <row r="29" ht="18.75" customHeight="1">
      <c r="A29" s="36"/>
      <c r="B29" s="46"/>
      <c r="C29" s="47"/>
      <c r="D29" s="19"/>
      <c r="E29" s="46"/>
      <c r="F29" s="46"/>
      <c r="G29" s="46"/>
      <c r="H29" s="39"/>
      <c r="I29" s="19"/>
      <c r="J29" s="8"/>
      <c r="K29" s="3"/>
      <c r="L29" s="40">
        <f t="shared" si="3"/>
        <v>0</v>
      </c>
      <c r="M29" s="5"/>
      <c r="N29" s="32"/>
      <c r="O29" s="32"/>
      <c r="P29" s="8">
        <f t="shared" si="4"/>
        <v>0</v>
      </c>
      <c r="Q29" s="5"/>
      <c r="R29" s="35" t="s">
        <v>58</v>
      </c>
      <c r="S29" s="29"/>
      <c r="T29" s="29"/>
      <c r="U29" s="29"/>
      <c r="V29" s="29"/>
      <c r="W29" s="29"/>
      <c r="X29" s="7"/>
      <c r="Y29" s="52"/>
      <c r="Z29" s="5"/>
    </row>
    <row r="30" ht="18.75" customHeight="1">
      <c r="A30" s="36"/>
      <c r="B30" s="46"/>
      <c r="C30" s="47"/>
      <c r="D30" s="19"/>
      <c r="E30" s="46"/>
      <c r="F30" s="46"/>
      <c r="G30" s="46"/>
      <c r="H30" s="39"/>
      <c r="I30" s="19"/>
      <c r="J30" s="8"/>
      <c r="K30" s="3"/>
      <c r="L30" s="40">
        <f t="shared" si="3"/>
        <v>0</v>
      </c>
      <c r="M30" s="5"/>
      <c r="N30" s="32"/>
      <c r="O30" s="32"/>
      <c r="P30" s="8">
        <f t="shared" si="4"/>
        <v>0</v>
      </c>
      <c r="Q30" s="5"/>
      <c r="R30" s="42" t="s">
        <v>59</v>
      </c>
      <c r="S30" s="42" t="s">
        <v>60</v>
      </c>
      <c r="T30" s="42" t="s">
        <v>61</v>
      </c>
      <c r="U30" s="42" t="s">
        <v>62</v>
      </c>
      <c r="V30" s="42" t="s">
        <v>63</v>
      </c>
      <c r="W30" s="42" t="s">
        <v>64</v>
      </c>
      <c r="X30" s="42" t="s">
        <v>65</v>
      </c>
      <c r="Y30" s="52"/>
      <c r="Z30" s="5"/>
    </row>
    <row r="31" ht="18.75" customHeight="1">
      <c r="A31" s="36"/>
      <c r="B31" s="46"/>
      <c r="C31" s="47"/>
      <c r="D31" s="19"/>
      <c r="E31" s="46"/>
      <c r="F31" s="46"/>
      <c r="G31" s="46"/>
      <c r="H31" s="39"/>
      <c r="I31" s="19"/>
      <c r="J31" s="8"/>
      <c r="K31" s="3"/>
      <c r="L31" s="40">
        <f t="shared" si="3"/>
        <v>0</v>
      </c>
      <c r="M31" s="5"/>
      <c r="N31" s="32"/>
      <c r="O31" s="32"/>
      <c r="P31" s="8">
        <f t="shared" si="4"/>
        <v>0</v>
      </c>
      <c r="Q31" s="5"/>
      <c r="R31" s="8"/>
      <c r="S31" s="36"/>
      <c r="T31" s="36"/>
      <c r="U31" s="8"/>
      <c r="V31" s="36"/>
      <c r="W31" s="36"/>
      <c r="X31" s="36"/>
      <c r="Y31" s="52"/>
      <c r="Z31" s="5"/>
    </row>
    <row r="32" ht="18.75" customHeight="1">
      <c r="A32" s="36"/>
      <c r="B32" s="46"/>
      <c r="C32" s="47"/>
      <c r="D32" s="19"/>
      <c r="E32" s="46"/>
      <c r="F32" s="46"/>
      <c r="G32" s="46"/>
      <c r="H32" s="39"/>
      <c r="I32" s="19"/>
      <c r="J32" s="36"/>
      <c r="K32" s="30"/>
      <c r="L32" s="40">
        <f t="shared" si="3"/>
        <v>0</v>
      </c>
      <c r="M32" s="32"/>
      <c r="N32" s="32"/>
      <c r="O32" s="32"/>
      <c r="P32" s="8">
        <f t="shared" si="4"/>
        <v>0</v>
      </c>
      <c r="Q32" s="32"/>
      <c r="R32" s="5"/>
      <c r="S32" s="5"/>
      <c r="T32" s="5"/>
      <c r="U32" s="5"/>
      <c r="V32" s="5"/>
      <c r="W32" s="5"/>
      <c r="X32" s="5"/>
      <c r="Y32" s="5"/>
      <c r="Z32" s="5"/>
    </row>
    <row r="33" ht="18.75" customHeight="1">
      <c r="A33" s="36"/>
      <c r="B33" s="46"/>
      <c r="C33" s="47"/>
      <c r="D33" s="19"/>
      <c r="E33" s="46"/>
      <c r="F33" s="46"/>
      <c r="G33" s="46"/>
      <c r="H33" s="39"/>
      <c r="I33" s="19"/>
      <c r="J33" s="36"/>
      <c r="K33" s="30"/>
      <c r="L33" s="40">
        <f t="shared" si="3"/>
        <v>0</v>
      </c>
      <c r="M33" s="32"/>
      <c r="N33" s="32"/>
      <c r="O33" s="32"/>
      <c r="P33" s="8">
        <f t="shared" si="4"/>
        <v>0</v>
      </c>
      <c r="Q33" s="32"/>
      <c r="R33" s="51" t="s">
        <v>66</v>
      </c>
      <c r="S33" s="29"/>
      <c r="T33" s="29"/>
      <c r="U33" s="29"/>
      <c r="V33" s="29"/>
      <c r="W33" s="29"/>
      <c r="X33" s="29"/>
      <c r="Y33" s="7"/>
      <c r="Z33" s="5"/>
    </row>
    <row r="34" ht="18.75" customHeight="1">
      <c r="A34" s="36"/>
      <c r="B34" s="46"/>
      <c r="C34" s="47"/>
      <c r="D34" s="19"/>
      <c r="E34" s="46"/>
      <c r="F34" s="46"/>
      <c r="G34" s="46"/>
      <c r="H34" s="39"/>
      <c r="I34" s="19"/>
      <c r="J34" s="36"/>
      <c r="K34" s="30"/>
      <c r="L34" s="40">
        <f t="shared" si="3"/>
        <v>0</v>
      </c>
      <c r="M34" s="32"/>
      <c r="N34" s="32"/>
      <c r="O34" s="32"/>
      <c r="P34" s="8">
        <f t="shared" si="4"/>
        <v>0</v>
      </c>
      <c r="Q34" s="32"/>
      <c r="R34" s="42"/>
      <c r="S34" s="42"/>
      <c r="T34" s="42"/>
      <c r="U34" s="42"/>
      <c r="V34" s="42"/>
      <c r="W34" s="42"/>
      <c r="X34" s="42"/>
      <c r="Y34" s="42"/>
      <c r="Z34" s="5"/>
    </row>
    <row r="35" ht="18.75" customHeight="1">
      <c r="A35" s="36"/>
      <c r="B35" s="46"/>
      <c r="C35" s="47"/>
      <c r="D35" s="19"/>
      <c r="E35" s="46"/>
      <c r="F35" s="46"/>
      <c r="G35" s="46"/>
      <c r="H35" s="39"/>
      <c r="I35" s="19"/>
      <c r="J35" s="36"/>
      <c r="K35" s="30"/>
      <c r="L35" s="40">
        <f t="shared" si="3"/>
        <v>0</v>
      </c>
      <c r="M35" s="32"/>
      <c r="N35" s="49"/>
      <c r="O35" s="49"/>
      <c r="P35" s="8">
        <f t="shared" si="4"/>
        <v>0</v>
      </c>
      <c r="Q35" s="32"/>
      <c r="R35" s="8"/>
      <c r="S35" s="8"/>
      <c r="T35" s="36"/>
      <c r="U35" s="36"/>
      <c r="V35" s="8"/>
      <c r="W35" s="36"/>
      <c r="X35" s="36"/>
      <c r="Y35" s="36"/>
      <c r="Z35" s="5"/>
    </row>
    <row r="36" ht="18.75" customHeight="1">
      <c r="A36" s="32"/>
      <c r="B36" s="53"/>
      <c r="C36" s="53"/>
      <c r="D36" s="53"/>
      <c r="E36" s="53"/>
      <c r="F36" s="53"/>
      <c r="G36" s="53"/>
      <c r="H36" s="53"/>
      <c r="I36" s="53"/>
      <c r="J36" s="53"/>
      <c r="K36" s="30"/>
      <c r="L36" s="53"/>
      <c r="M36" s="32"/>
      <c r="N36" s="32"/>
      <c r="O36" s="32"/>
      <c r="P36" s="5"/>
      <c r="Q36" s="32"/>
      <c r="R36" s="32"/>
      <c r="S36" s="32"/>
      <c r="T36" s="32"/>
      <c r="U36" s="32"/>
      <c r="V36" s="5"/>
      <c r="W36" s="5"/>
      <c r="X36" s="5"/>
      <c r="Y36" s="5"/>
      <c r="Z36" s="5"/>
    </row>
    <row r="37" ht="18.75" customHeight="1">
      <c r="A37" s="28" t="s">
        <v>67</v>
      </c>
      <c r="B37" s="29"/>
      <c r="C37" s="29"/>
      <c r="D37" s="29"/>
      <c r="E37" s="29"/>
      <c r="F37" s="29"/>
      <c r="G37" s="29"/>
      <c r="H37" s="29"/>
      <c r="I37" s="29"/>
      <c r="J37" s="7"/>
      <c r="K37" s="30"/>
      <c r="L37" s="31" t="s">
        <v>67</v>
      </c>
      <c r="M37" s="32"/>
      <c r="N37" s="26" t="s">
        <v>68</v>
      </c>
      <c r="O37" s="26"/>
      <c r="P37" s="34" t="s">
        <v>40</v>
      </c>
      <c r="Q37" s="32"/>
      <c r="R37" s="35" t="s">
        <v>69</v>
      </c>
      <c r="S37" s="29"/>
      <c r="T37" s="29"/>
      <c r="U37" s="29"/>
      <c r="V37" s="29"/>
      <c r="W37" s="29"/>
      <c r="X37" s="7"/>
      <c r="Y37" s="5"/>
      <c r="Z37" s="5"/>
    </row>
    <row r="38" ht="18.75" customHeight="1">
      <c r="A38" s="8"/>
      <c r="B38" s="46"/>
      <c r="C38" s="47"/>
      <c r="D38" s="19"/>
      <c r="E38" s="46"/>
      <c r="F38" s="46"/>
      <c r="G38" s="46"/>
      <c r="H38" s="39"/>
      <c r="I38" s="19"/>
      <c r="J38" s="8"/>
      <c r="K38" s="3"/>
      <c r="L38" s="40">
        <f t="shared" ref="L38:L43" si="5">$N$4*B38</f>
        <v>0</v>
      </c>
      <c r="M38" s="5"/>
      <c r="N38" s="26"/>
      <c r="O38" s="26"/>
      <c r="P38" s="8">
        <f t="shared" ref="P38:P47" si="6">((B38*E38*F38)/1000000)*1.2</f>
        <v>0</v>
      </c>
      <c r="Q38" s="5"/>
      <c r="R38" s="42"/>
      <c r="S38" s="42"/>
      <c r="T38" s="42"/>
      <c r="U38" s="42"/>
      <c r="V38" s="42"/>
      <c r="W38" s="42"/>
      <c r="X38" s="42"/>
      <c r="Y38" s="5"/>
      <c r="Z38" s="5"/>
    </row>
    <row r="39" ht="18.75" customHeight="1">
      <c r="A39" s="8"/>
      <c r="B39" s="46"/>
      <c r="C39" s="47"/>
      <c r="D39" s="19"/>
      <c r="E39" s="46"/>
      <c r="F39" s="46"/>
      <c r="G39" s="46"/>
      <c r="H39" s="39"/>
      <c r="I39" s="19"/>
      <c r="J39" s="8"/>
      <c r="K39" s="3"/>
      <c r="L39" s="40">
        <f t="shared" si="5"/>
        <v>0</v>
      </c>
      <c r="M39" s="5"/>
      <c r="N39" s="26"/>
      <c r="O39" s="26"/>
      <c r="P39" s="8">
        <f t="shared" si="6"/>
        <v>0</v>
      </c>
      <c r="Q39" s="5"/>
      <c r="R39" s="36"/>
      <c r="S39" s="36"/>
      <c r="T39" s="36"/>
      <c r="U39" s="36"/>
      <c r="V39" s="36"/>
      <c r="W39" s="36"/>
      <c r="X39" s="36"/>
      <c r="Y39" s="5"/>
      <c r="Z39" s="5"/>
    </row>
    <row r="40" ht="18.75" customHeight="1">
      <c r="A40" s="8"/>
      <c r="B40" s="46"/>
      <c r="C40" s="47"/>
      <c r="D40" s="19"/>
      <c r="E40" s="46"/>
      <c r="F40" s="46"/>
      <c r="G40" s="46"/>
      <c r="H40" s="39"/>
      <c r="I40" s="19"/>
      <c r="J40" s="8"/>
      <c r="K40" s="3"/>
      <c r="L40" s="40">
        <f t="shared" si="5"/>
        <v>0</v>
      </c>
      <c r="M40" s="5"/>
      <c r="N40" s="26"/>
      <c r="O40" s="26"/>
      <c r="P40" s="8">
        <f t="shared" si="6"/>
        <v>0</v>
      </c>
      <c r="Q40" s="5"/>
      <c r="R40" s="5"/>
      <c r="S40" s="5"/>
      <c r="T40" s="32"/>
      <c r="U40" s="32"/>
      <c r="V40" s="32"/>
      <c r="W40" s="32"/>
      <c r="X40" s="5"/>
      <c r="Y40" s="5"/>
      <c r="Z40" s="5"/>
    </row>
    <row r="41" ht="18.75" customHeight="1">
      <c r="A41" s="8"/>
      <c r="B41" s="46"/>
      <c r="C41" s="47"/>
      <c r="D41" s="19"/>
      <c r="E41" s="46"/>
      <c r="F41" s="46"/>
      <c r="G41" s="46"/>
      <c r="H41" s="39"/>
      <c r="I41" s="19"/>
      <c r="J41" s="8"/>
      <c r="K41" s="3"/>
      <c r="L41" s="40">
        <f t="shared" si="5"/>
        <v>0</v>
      </c>
      <c r="M41" s="5"/>
      <c r="N41" s="26"/>
      <c r="O41" s="26"/>
      <c r="P41" s="8">
        <f t="shared" si="6"/>
        <v>0</v>
      </c>
      <c r="Q41" s="5"/>
      <c r="R41" s="35" t="s">
        <v>70</v>
      </c>
      <c r="S41" s="29"/>
      <c r="T41" s="29"/>
      <c r="U41" s="29"/>
      <c r="V41" s="29"/>
      <c r="W41" s="29"/>
      <c r="X41" s="7"/>
      <c r="Y41" s="5"/>
      <c r="Z41" s="5"/>
    </row>
    <row r="42" ht="18.75" customHeight="1">
      <c r="A42" s="8"/>
      <c r="B42" s="46"/>
      <c r="C42" s="47"/>
      <c r="D42" s="19"/>
      <c r="E42" s="46"/>
      <c r="F42" s="46"/>
      <c r="G42" s="46"/>
      <c r="H42" s="39"/>
      <c r="I42" s="19"/>
      <c r="J42" s="8"/>
      <c r="K42" s="3"/>
      <c r="L42" s="40">
        <f t="shared" si="5"/>
        <v>0</v>
      </c>
      <c r="M42" s="5"/>
      <c r="N42" s="26"/>
      <c r="O42" s="26"/>
      <c r="P42" s="8">
        <f t="shared" si="6"/>
        <v>0</v>
      </c>
      <c r="Q42" s="5"/>
      <c r="R42" s="42"/>
      <c r="S42" s="42"/>
      <c r="T42" s="42"/>
      <c r="U42" s="42"/>
      <c r="V42" s="42"/>
      <c r="W42" s="42"/>
      <c r="X42" s="42"/>
      <c r="Y42" s="5"/>
      <c r="Z42" s="5"/>
    </row>
    <row r="43" ht="18.75" customHeight="1">
      <c r="A43" s="8"/>
      <c r="B43" s="46"/>
      <c r="C43" s="47"/>
      <c r="D43" s="19"/>
      <c r="E43" s="46"/>
      <c r="F43" s="46"/>
      <c r="G43" s="46"/>
      <c r="H43" s="39"/>
      <c r="I43" s="19"/>
      <c r="J43" s="8"/>
      <c r="K43" s="3"/>
      <c r="L43" s="40">
        <f t="shared" si="5"/>
        <v>0</v>
      </c>
      <c r="M43" s="5"/>
      <c r="N43" s="26"/>
      <c r="O43" s="26"/>
      <c r="P43" s="8">
        <f t="shared" si="6"/>
        <v>0</v>
      </c>
      <c r="Q43" s="5"/>
      <c r="R43" s="36"/>
      <c r="S43" s="36"/>
      <c r="T43" s="36"/>
      <c r="U43" s="36"/>
      <c r="V43" s="36"/>
      <c r="W43" s="36"/>
      <c r="X43" s="36"/>
      <c r="Y43" s="5"/>
      <c r="Z43" s="5"/>
    </row>
    <row r="44" ht="18.75" customHeight="1">
      <c r="A44" s="32"/>
      <c r="B44" s="32"/>
      <c r="C44" s="54"/>
      <c r="E44" s="32"/>
      <c r="F44" s="32"/>
      <c r="G44" s="32"/>
      <c r="H44" s="32"/>
      <c r="I44" s="32"/>
      <c r="J44" s="32"/>
      <c r="K44" s="3"/>
      <c r="L44" s="32"/>
      <c r="M44" s="5"/>
      <c r="N44" s="26"/>
      <c r="O44" s="26"/>
      <c r="P44" s="8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8.75" customHeight="1">
      <c r="A45" s="32"/>
      <c r="B45" s="32"/>
      <c r="C45" s="54"/>
      <c r="E45" s="32"/>
      <c r="F45" s="32"/>
      <c r="G45" s="32"/>
      <c r="H45" s="32"/>
      <c r="I45" s="32"/>
      <c r="J45" s="32"/>
      <c r="K45" s="3"/>
      <c r="L45" s="32"/>
      <c r="M45" s="5"/>
      <c r="N45" s="26"/>
      <c r="O45" s="26"/>
      <c r="P45" s="8">
        <f t="shared" si="6"/>
        <v>0</v>
      </c>
      <c r="Q45" s="5"/>
      <c r="R45" s="35" t="s">
        <v>71</v>
      </c>
      <c r="S45" s="29"/>
      <c r="T45" s="29"/>
      <c r="U45" s="29"/>
      <c r="V45" s="29"/>
      <c r="W45" s="29"/>
      <c r="X45" s="7"/>
      <c r="Y45" s="5"/>
      <c r="Z45" s="5"/>
    </row>
    <row r="46" ht="18.75" customHeight="1">
      <c r="A46" s="32"/>
      <c r="B46" s="32"/>
      <c r="C46" s="54"/>
      <c r="E46" s="32"/>
      <c r="F46" s="32"/>
      <c r="G46" s="32"/>
      <c r="H46" s="32"/>
      <c r="I46" s="32"/>
      <c r="J46" s="32"/>
      <c r="K46" s="3"/>
      <c r="L46" s="32"/>
      <c r="M46" s="5"/>
      <c r="N46" s="26"/>
      <c r="O46" s="26"/>
      <c r="P46" s="8">
        <f t="shared" si="6"/>
        <v>0</v>
      </c>
      <c r="Q46" s="5"/>
      <c r="R46" s="42"/>
      <c r="S46" s="42"/>
      <c r="T46" s="42"/>
      <c r="U46" s="42"/>
      <c r="V46" s="42"/>
      <c r="W46" s="42"/>
      <c r="X46" s="42"/>
      <c r="Y46" s="5"/>
      <c r="Z46" s="5"/>
    </row>
    <row r="47" ht="18.75" customHeight="1">
      <c r="A47" s="32"/>
      <c r="B47" s="32"/>
      <c r="C47" s="54"/>
      <c r="E47" s="32"/>
      <c r="F47" s="32"/>
      <c r="G47" s="32"/>
      <c r="H47" s="32"/>
      <c r="I47" s="32"/>
      <c r="J47" s="32"/>
      <c r="K47" s="48"/>
      <c r="L47" s="32"/>
      <c r="M47" s="49"/>
      <c r="N47" s="49"/>
      <c r="O47" s="49"/>
      <c r="P47" s="8">
        <f t="shared" si="6"/>
        <v>0</v>
      </c>
      <c r="Q47" s="49"/>
      <c r="R47" s="36"/>
      <c r="S47" s="36"/>
      <c r="T47" s="36"/>
      <c r="U47" s="36"/>
      <c r="V47" s="36"/>
      <c r="W47" s="36"/>
      <c r="X47" s="36"/>
      <c r="Y47" s="5"/>
      <c r="Z47" s="5"/>
    </row>
    <row r="48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48"/>
      <c r="L48" s="49"/>
      <c r="M48" s="49"/>
      <c r="N48" s="49"/>
      <c r="O48" s="49"/>
      <c r="P48" s="5"/>
      <c r="Q48" s="49"/>
      <c r="R48" s="5"/>
      <c r="S48" s="5"/>
      <c r="T48" s="5"/>
      <c r="U48" s="5"/>
      <c r="V48" s="5"/>
      <c r="W48" s="5"/>
      <c r="X48" s="5"/>
      <c r="Y48" s="5"/>
      <c r="Z48" s="5"/>
    </row>
    <row r="49" ht="18.75" customHeight="1">
      <c r="A49" s="3"/>
      <c r="B49" s="3"/>
      <c r="C49" s="55"/>
      <c r="D49" s="55"/>
      <c r="H49" s="56"/>
      <c r="I49" s="56"/>
      <c r="J49" s="3"/>
      <c r="K49" s="3"/>
      <c r="L49" s="57" t="s">
        <v>72</v>
      </c>
      <c r="M49" s="29"/>
      <c r="N49" s="29"/>
      <c r="O49" s="29"/>
      <c r="P49" s="29"/>
      <c r="Q49" s="7"/>
      <c r="R49" s="5"/>
      <c r="S49" s="5"/>
      <c r="T49" s="5"/>
      <c r="U49" s="5"/>
      <c r="V49" s="5"/>
      <c r="W49" s="5"/>
      <c r="X49" s="5"/>
      <c r="Y49" s="5"/>
      <c r="Z49" s="5"/>
    </row>
    <row r="50" ht="18.75" customHeight="1">
      <c r="A50" s="3"/>
      <c r="B50" s="3"/>
      <c r="C50" s="58"/>
      <c r="D50" s="58"/>
      <c r="H50" s="56"/>
      <c r="I50" s="56"/>
      <c r="J50" s="3"/>
      <c r="K50" s="3"/>
      <c r="L50" s="5"/>
      <c r="R50" s="5"/>
      <c r="S50" s="5"/>
      <c r="T50" s="5"/>
      <c r="U50" s="5"/>
      <c r="V50" s="5"/>
      <c r="W50" s="5"/>
      <c r="X50" s="5"/>
      <c r="Y50" s="5"/>
      <c r="Z50" s="5"/>
    </row>
    <row r="51" ht="18.75" customHeight="1">
      <c r="A51" s="3"/>
      <c r="B51" s="3"/>
      <c r="C51" s="58"/>
      <c r="D51" s="58"/>
      <c r="E51" s="58"/>
      <c r="G51" s="59"/>
      <c r="H51" s="56"/>
      <c r="I51" s="56"/>
      <c r="J51" s="3"/>
      <c r="K51" s="3"/>
      <c r="L51" s="60" t="s">
        <v>73</v>
      </c>
      <c r="M51" s="29"/>
      <c r="N51" s="29"/>
      <c r="O51" s="7"/>
      <c r="P51" s="61">
        <f>$N$4*W11</f>
        <v>0.011178</v>
      </c>
      <c r="Q51" s="8" t="s">
        <v>74</v>
      </c>
      <c r="R51" s="5"/>
      <c r="S51" s="5"/>
      <c r="T51" s="5"/>
      <c r="U51" s="5"/>
      <c r="V51" s="5"/>
      <c r="W51" s="5"/>
      <c r="X51" s="5"/>
      <c r="Y51" s="5"/>
      <c r="Z51" s="5"/>
    </row>
    <row r="52" ht="18.75" customHeight="1">
      <c r="A52" s="3"/>
      <c r="B52" s="3"/>
      <c r="C52" s="58"/>
      <c r="D52" s="58"/>
      <c r="E52" s="58"/>
      <c r="G52" s="59"/>
      <c r="H52" s="26"/>
      <c r="I52" s="26"/>
      <c r="J52" s="32"/>
      <c r="K52" s="3"/>
      <c r="L52" s="60"/>
      <c r="M52" s="29"/>
      <c r="N52" s="29"/>
      <c r="O52" s="7"/>
      <c r="P52" s="62"/>
      <c r="Q52" s="8"/>
      <c r="R52" s="5"/>
      <c r="S52" s="5"/>
      <c r="T52" s="5"/>
      <c r="U52" s="5"/>
      <c r="V52" s="5"/>
      <c r="W52" s="5"/>
      <c r="X52" s="5"/>
      <c r="Y52" s="5"/>
      <c r="Z52" s="5"/>
    </row>
    <row r="53" ht="18.75" customHeight="1">
      <c r="A53" s="3"/>
      <c r="B53" s="3"/>
      <c r="C53" s="58"/>
      <c r="D53" s="58"/>
      <c r="E53" s="58"/>
      <c r="G53" s="59"/>
      <c r="H53" s="26"/>
      <c r="I53" s="26"/>
      <c r="J53" s="32"/>
      <c r="K53" s="3"/>
      <c r="L53" s="63"/>
      <c r="M53" s="29"/>
      <c r="N53" s="29"/>
      <c r="O53" s="7"/>
      <c r="P53" s="62"/>
      <c r="Q53" s="8"/>
      <c r="R53" s="5"/>
      <c r="S53" s="5"/>
      <c r="T53" s="5"/>
      <c r="U53" s="5"/>
      <c r="V53" s="5"/>
      <c r="W53" s="5"/>
      <c r="X53" s="5"/>
      <c r="Y53" s="5"/>
      <c r="Z53" s="5"/>
    </row>
    <row r="54" ht="18.75" customHeight="1">
      <c r="A54" s="3"/>
      <c r="B54" s="3"/>
      <c r="C54" s="58"/>
      <c r="D54" s="58"/>
      <c r="E54" s="58"/>
      <c r="G54" s="59"/>
      <c r="H54" s="26"/>
      <c r="I54" s="26"/>
      <c r="J54" s="32"/>
      <c r="K54" s="3"/>
      <c r="L54" s="60"/>
      <c r="M54" s="29"/>
      <c r="N54" s="29"/>
      <c r="O54" s="7"/>
      <c r="P54" s="62"/>
      <c r="Q54" s="8"/>
      <c r="R54" s="5"/>
      <c r="S54" s="5"/>
      <c r="T54" s="5"/>
      <c r="U54" s="5"/>
      <c r="V54" s="5"/>
      <c r="W54" s="5"/>
      <c r="X54" s="5"/>
      <c r="Y54" s="5"/>
      <c r="Z54" s="5"/>
    </row>
    <row r="55" ht="18.75" customHeight="1">
      <c r="A55" s="3"/>
      <c r="B55" s="3"/>
      <c r="C55" s="58"/>
      <c r="D55" s="58"/>
      <c r="E55" s="58"/>
      <c r="G55" s="59"/>
      <c r="H55" s="26"/>
      <c r="I55" s="26"/>
      <c r="J55" s="32"/>
      <c r="K55" s="3"/>
      <c r="L55" s="63"/>
      <c r="M55" s="29"/>
      <c r="N55" s="29"/>
      <c r="O55" s="7"/>
      <c r="P55" s="62"/>
      <c r="Q55" s="8"/>
      <c r="R55" s="5"/>
      <c r="S55" s="5"/>
      <c r="T55" s="5"/>
      <c r="U55" s="5"/>
      <c r="V55" s="5"/>
      <c r="W55" s="5"/>
      <c r="X55" s="5"/>
      <c r="Y55" s="5"/>
      <c r="Z55" s="5"/>
    </row>
    <row r="56" ht="18.75" customHeight="1">
      <c r="A56" s="3"/>
      <c r="B56" s="3"/>
      <c r="C56" s="58"/>
      <c r="D56" s="58"/>
      <c r="E56" s="58"/>
      <c r="G56" s="59"/>
      <c r="H56" s="26"/>
      <c r="I56" s="26"/>
      <c r="J56" s="32"/>
      <c r="K56" s="3"/>
      <c r="L56" s="63"/>
      <c r="M56" s="29"/>
      <c r="N56" s="29"/>
      <c r="O56" s="7"/>
      <c r="P56" s="62"/>
      <c r="Q56" s="8"/>
      <c r="R56" s="5"/>
      <c r="S56" s="5"/>
      <c r="T56" s="5"/>
      <c r="U56" s="5"/>
      <c r="V56" s="5"/>
      <c r="W56" s="5"/>
      <c r="X56" s="5"/>
      <c r="Y56" s="5"/>
      <c r="Z56" s="5"/>
    </row>
    <row r="57" ht="18.75" customHeight="1">
      <c r="A57" s="3"/>
      <c r="B57" s="3"/>
      <c r="C57" s="58"/>
      <c r="D57" s="58"/>
      <c r="E57" s="58"/>
      <c r="G57" s="59"/>
      <c r="H57" s="26"/>
      <c r="I57" s="26"/>
      <c r="J57" s="32"/>
      <c r="K57" s="3"/>
      <c r="L57" s="60"/>
      <c r="M57" s="29"/>
      <c r="N57" s="29"/>
      <c r="O57" s="7"/>
      <c r="P57" s="62"/>
      <c r="Q57" s="8"/>
      <c r="R57" s="5"/>
      <c r="S57" s="5"/>
      <c r="T57" s="5"/>
      <c r="U57" s="5"/>
      <c r="V57" s="5"/>
      <c r="W57" s="5"/>
      <c r="X57" s="5"/>
      <c r="Y57" s="5"/>
      <c r="Z57" s="5"/>
    </row>
    <row r="58" ht="18.75" customHeight="1">
      <c r="A58" s="3"/>
      <c r="B58" s="3"/>
      <c r="C58" s="58"/>
      <c r="D58" s="58"/>
      <c r="E58" s="58"/>
      <c r="G58" s="59"/>
      <c r="H58" s="26"/>
      <c r="I58" s="26"/>
      <c r="J58" s="32"/>
      <c r="K58" s="3"/>
      <c r="L58" s="63"/>
      <c r="M58" s="29"/>
      <c r="N58" s="29"/>
      <c r="O58" s="7"/>
      <c r="P58" s="62"/>
      <c r="Q58" s="8"/>
      <c r="R58" s="5"/>
      <c r="S58" s="5"/>
      <c r="T58" s="5"/>
      <c r="U58" s="5"/>
      <c r="V58" s="5"/>
      <c r="W58" s="5"/>
      <c r="X58" s="5"/>
      <c r="Y58" s="5"/>
      <c r="Z58" s="5"/>
    </row>
    <row r="59" ht="18.75" customHeight="1">
      <c r="A59" s="3"/>
      <c r="B59" s="3"/>
      <c r="C59" s="58"/>
      <c r="D59" s="58"/>
      <c r="E59" s="58"/>
      <c r="G59" s="59"/>
      <c r="H59" s="26"/>
      <c r="I59" s="26"/>
      <c r="J59" s="32"/>
      <c r="K59" s="3"/>
      <c r="L59" s="63"/>
      <c r="M59" s="29"/>
      <c r="N59" s="29"/>
      <c r="O59" s="7"/>
      <c r="P59" s="62"/>
      <c r="Q59" s="8"/>
      <c r="R59" s="5"/>
      <c r="S59" s="5"/>
      <c r="T59" s="5"/>
      <c r="U59" s="5"/>
      <c r="V59" s="5"/>
      <c r="W59" s="5"/>
      <c r="X59" s="5"/>
      <c r="Y59" s="5"/>
      <c r="Z59" s="5"/>
    </row>
    <row r="60" ht="18.75" customHeight="1">
      <c r="A60" s="3"/>
      <c r="B60" s="3"/>
      <c r="C60" s="64"/>
      <c r="D60" s="64"/>
      <c r="E60" s="64"/>
      <c r="F60" s="64"/>
      <c r="G60" s="64"/>
      <c r="H60" s="26"/>
      <c r="I60" s="26"/>
      <c r="J60" s="32"/>
      <c r="K60" s="3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8.75" customHeight="1">
      <c r="A61" s="3"/>
      <c r="B61" s="3"/>
      <c r="C61" s="2"/>
      <c r="D61" s="2"/>
      <c r="E61" s="2"/>
      <c r="F61" s="2"/>
      <c r="G61" s="2"/>
      <c r="H61" s="32"/>
      <c r="I61" s="32"/>
      <c r="J61" s="32"/>
      <c r="K61" s="3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8.75" customHeight="1">
      <c r="A62" s="3"/>
      <c r="B62" s="3"/>
      <c r="C62" s="2"/>
      <c r="D62" s="2"/>
      <c r="E62" s="2"/>
      <c r="F62" s="2"/>
      <c r="G62" s="2"/>
      <c r="H62" s="32"/>
      <c r="I62" s="32"/>
      <c r="J62" s="32"/>
      <c r="K62" s="3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</sheetData>
  <mergeCells count="116">
    <mergeCell ref="C13:D13"/>
    <mergeCell ref="C14:D14"/>
    <mergeCell ref="C15:D15"/>
    <mergeCell ref="C16:D16"/>
    <mergeCell ref="C17:D17"/>
    <mergeCell ref="C18:D18"/>
    <mergeCell ref="C19:D19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45:D45"/>
    <mergeCell ref="C46:D46"/>
    <mergeCell ref="C47:D47"/>
    <mergeCell ref="C38:D38"/>
    <mergeCell ref="C39:D39"/>
    <mergeCell ref="C40:D40"/>
    <mergeCell ref="C41:D41"/>
    <mergeCell ref="C42:D42"/>
    <mergeCell ref="C43:D43"/>
    <mergeCell ref="C44:D44"/>
    <mergeCell ref="H12:I12"/>
    <mergeCell ref="H13:I13"/>
    <mergeCell ref="H14:I14"/>
    <mergeCell ref="H15:I15"/>
    <mergeCell ref="H16:I16"/>
    <mergeCell ref="H17:I17"/>
    <mergeCell ref="H18:I18"/>
    <mergeCell ref="H19:I19"/>
    <mergeCell ref="H22:I22"/>
    <mergeCell ref="H23:I23"/>
    <mergeCell ref="H24:I24"/>
    <mergeCell ref="H25:I25"/>
    <mergeCell ref="H26:I26"/>
    <mergeCell ref="H27:I27"/>
    <mergeCell ref="H41:I41"/>
    <mergeCell ref="H42:I42"/>
    <mergeCell ref="H43:I43"/>
    <mergeCell ref="H32:I32"/>
    <mergeCell ref="H33:I33"/>
    <mergeCell ref="H34:I34"/>
    <mergeCell ref="H35:I35"/>
    <mergeCell ref="H38:I38"/>
    <mergeCell ref="H39:I39"/>
    <mergeCell ref="H40:I40"/>
    <mergeCell ref="E52:F52"/>
    <mergeCell ref="E53:F53"/>
    <mergeCell ref="E54:F54"/>
    <mergeCell ref="E55:F55"/>
    <mergeCell ref="E56:F56"/>
    <mergeCell ref="E57:F57"/>
    <mergeCell ref="E58:F58"/>
    <mergeCell ref="E59:F59"/>
    <mergeCell ref="L53:O53"/>
    <mergeCell ref="L54:O54"/>
    <mergeCell ref="L55:O55"/>
    <mergeCell ref="L56:O56"/>
    <mergeCell ref="L57:O57"/>
    <mergeCell ref="L58:O58"/>
    <mergeCell ref="L59:O59"/>
    <mergeCell ref="D49:G49"/>
    <mergeCell ref="L49:Q49"/>
    <mergeCell ref="D50:G50"/>
    <mergeCell ref="L50:Q50"/>
    <mergeCell ref="E51:F51"/>
    <mergeCell ref="L51:O51"/>
    <mergeCell ref="L52:O52"/>
    <mergeCell ref="N9:O9"/>
    <mergeCell ref="R9:X9"/>
    <mergeCell ref="C3:H3"/>
    <mergeCell ref="L3:M3"/>
    <mergeCell ref="L4:M5"/>
    <mergeCell ref="N4:N5"/>
    <mergeCell ref="C7:D7"/>
    <mergeCell ref="H7:I7"/>
    <mergeCell ref="A9:J9"/>
    <mergeCell ref="C10:D10"/>
    <mergeCell ref="H10:I10"/>
    <mergeCell ref="N10:O10"/>
    <mergeCell ref="C11:D11"/>
    <mergeCell ref="H11:I11"/>
    <mergeCell ref="C12:D12"/>
    <mergeCell ref="N13:O13"/>
    <mergeCell ref="N17:O17"/>
    <mergeCell ref="N18:O18"/>
    <mergeCell ref="N19:O19"/>
    <mergeCell ref="A21:J21"/>
    <mergeCell ref="R21:Y21"/>
    <mergeCell ref="N11:O11"/>
    <mergeCell ref="N12:O12"/>
    <mergeCell ref="R13:X13"/>
    <mergeCell ref="N14:O14"/>
    <mergeCell ref="N15:O15"/>
    <mergeCell ref="N16:O16"/>
    <mergeCell ref="R17:X17"/>
    <mergeCell ref="R25:X25"/>
    <mergeCell ref="H28:I28"/>
    <mergeCell ref="H29:I29"/>
    <mergeCell ref="R29:X29"/>
    <mergeCell ref="H30:I30"/>
    <mergeCell ref="H31:I31"/>
    <mergeCell ref="R33:Y33"/>
    <mergeCell ref="A37:J37"/>
    <mergeCell ref="R37:X37"/>
    <mergeCell ref="R41:X41"/>
    <mergeCell ref="R45:X45"/>
  </mergeCells>
  <printOptions gridLines="1" horizontalCentered="1"/>
  <pageMargins bottom="0.23622047244094488" footer="0.0" header="0.0" left="0.25" right="0.25" top="0.23622047244094488"/>
  <pageSetup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75"/>
  <cols>
    <col customWidth="1" min="1" max="3" width="6.38"/>
    <col customWidth="1" min="4" max="4" width="27.63"/>
    <col customWidth="1" min="5" max="6" width="7.63"/>
    <col customWidth="1" min="7" max="7" width="5.13"/>
    <col customWidth="1" min="8" max="8" width="12.63"/>
    <col customWidth="1" min="9" max="9" width="1.38"/>
    <col customWidth="1" min="10" max="10" width="11.38"/>
  </cols>
  <sheetData>
    <row r="1" ht="7.5" customHeight="1">
      <c r="A1" s="1" t="str">
        <f>IFERROR(__xludf.DUMMYFUNCTION("QUERY('Feuille de débit et Cubage Exce'!A:J, ""SELECT A, B, C, D, E, F, G, H, I, J"", 0)
"),"")</f>
        <v/>
      </c>
      <c r="B1" s="1"/>
      <c r="C1" s="65"/>
      <c r="D1" s="65"/>
      <c r="E1" s="65"/>
      <c r="F1" s="65"/>
      <c r="G1" s="65"/>
      <c r="H1" s="1"/>
      <c r="I1" s="1"/>
      <c r="J1" s="1"/>
    </row>
    <row r="2" ht="18.75" customHeight="1">
      <c r="A2" s="1"/>
      <c r="B2" s="1"/>
      <c r="C2" s="65"/>
      <c r="D2" s="65"/>
      <c r="E2" s="65"/>
      <c r="F2" s="65"/>
      <c r="G2" s="65"/>
      <c r="H2" s="1"/>
      <c r="I2" s="1"/>
      <c r="J2" s="1"/>
    </row>
    <row r="3" ht="18.75" customHeight="1">
      <c r="A3" s="1"/>
      <c r="B3" s="1"/>
      <c r="C3" s="1" t="str">
        <f>IFERROR(__xludf.DUMMYFUNCTION("""COMPUTED_VALUE"""),"FEUILLE DE DÉBIT - Le Mi-Bois N°1")</f>
        <v>FEUILLE DE DÉBIT - Le Mi-Bois N°1</v>
      </c>
      <c r="I3" s="1"/>
      <c r="J3" s="1"/>
    </row>
    <row r="4" ht="18.7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18.75" customHeight="1">
      <c r="A5" s="1"/>
      <c r="B5" s="1"/>
      <c r="C5" s="66"/>
      <c r="D5" s="67" t="str">
        <f>IFERROR(__xludf.DUMMYFUNCTION("""COMPUTED_VALUE"""),"Établi par : MDS")</f>
        <v>Établi par : MDS</v>
      </c>
      <c r="E5" s="13"/>
      <c r="F5" s="15" t="str">
        <f>IFERROR(__xludf.DUMMYFUNCTION("""COMPUTED_VALUE"""),"Le :")</f>
        <v>Le :</v>
      </c>
      <c r="G5" s="17" t="str">
        <f>IFERROR(__xludf.DUMMYFUNCTION("""COMPUTED_VALUE"""),"05/10/2023")</f>
        <v>05/10/2023</v>
      </c>
      <c r="H5" s="17"/>
      <c r="I5" s="17"/>
      <c r="J5" s="1"/>
    </row>
    <row r="6">
      <c r="A6" s="68"/>
      <c r="B6" s="68"/>
      <c r="C6" s="68"/>
      <c r="D6" s="68"/>
      <c r="E6" s="68"/>
      <c r="F6" s="68"/>
      <c r="G6" s="68"/>
      <c r="H6" s="68"/>
      <c r="I6" s="68"/>
      <c r="J6" s="68"/>
    </row>
    <row r="7" ht="26.25" customHeight="1">
      <c r="A7" s="22" t="str">
        <f>IFERROR(__xludf.DUMMYFUNCTION("""COMPUTED_VALUE"""),"Réf")</f>
        <v>Réf</v>
      </c>
      <c r="B7" s="22" t="str">
        <f>IFERROR(__xludf.DUMMYFUNCTION("""COMPUTED_VALUE"""),"Nbr")</f>
        <v>Nbr</v>
      </c>
      <c r="C7" s="23" t="str">
        <f>IFERROR(__xludf.DUMMYFUNCTION("""COMPUTED_VALUE"""),"Désignation")</f>
        <v>Désignation</v>
      </c>
      <c r="D7" s="7"/>
      <c r="E7" s="22" t="str">
        <f>IFERROR(__xludf.DUMMYFUNCTION("""COMPUTED_VALUE"""),"Long")</f>
        <v>Long</v>
      </c>
      <c r="F7" s="22" t="str">
        <f>IFERROR(__xludf.DUMMYFUNCTION("""COMPUTED_VALUE"""),"Larg")</f>
        <v>Larg</v>
      </c>
      <c r="G7" s="22" t="str">
        <f>IFERROR(__xludf.DUMMYFUNCTION("""COMPUTED_VALUE"""),"Ep")</f>
        <v>Ep</v>
      </c>
      <c r="H7" s="24" t="str">
        <f>IFERROR(__xludf.DUMMYFUNCTION("""COMPUTED_VALUE"""),"Cotes
supplémentaires")</f>
        <v>Cotes
supplémentaires</v>
      </c>
      <c r="I7" s="7"/>
      <c r="J7" s="22" t="str">
        <f>IFERROR(__xludf.DUMMYFUNCTION("""COMPUTED_VALUE"""),"Essence")</f>
        <v>Essence</v>
      </c>
    </row>
    <row r="8">
      <c r="A8" s="68"/>
      <c r="B8" s="68"/>
      <c r="C8" s="68"/>
      <c r="D8" s="68"/>
      <c r="E8" s="68"/>
      <c r="F8" s="68"/>
      <c r="G8" s="68"/>
      <c r="H8" s="68"/>
      <c r="I8" s="68"/>
      <c r="J8" s="68"/>
    </row>
    <row r="9" ht="18.75" customHeight="1">
      <c r="A9" s="28" t="str">
        <f>IFERROR(__xludf.DUMMYFUNCTION("""COMPUTED_VALUE"""),"MASSIF")</f>
        <v>MASSIF</v>
      </c>
      <c r="B9" s="29"/>
      <c r="C9" s="29"/>
      <c r="D9" s="29"/>
      <c r="E9" s="29"/>
      <c r="F9" s="29"/>
      <c r="G9" s="29"/>
      <c r="H9" s="29"/>
      <c r="I9" s="29"/>
      <c r="J9" s="7"/>
    </row>
    <row r="10" ht="18.75" customHeight="1">
      <c r="A10" s="46" t="str">
        <f>IFERROR(__xludf.DUMMYFUNCTION("""COMPUTED_VALUE"""),"A")</f>
        <v>A</v>
      </c>
      <c r="B10" s="46" t="str">
        <f>IFERROR(__xludf.DUMMYFUNCTION("""COMPUTED_VALUE"""),"1")</f>
        <v>1</v>
      </c>
      <c r="C10" s="47" t="str">
        <f>IFERROR(__xludf.DUMMYFUNCTION("""COMPUTED_VALUE"""),"Montant")</f>
        <v>Montant</v>
      </c>
      <c r="D10" s="19"/>
      <c r="E10" s="46" t="str">
        <f>IFERROR(__xludf.DUMMYFUNCTION("""COMPUTED_VALUE"""),"200")</f>
        <v>200</v>
      </c>
      <c r="F10" s="46" t="str">
        <f>IFERROR(__xludf.DUMMYFUNCTION("""COMPUTED_VALUE"""),"60")</f>
        <v>60</v>
      </c>
      <c r="G10" s="46" t="str">
        <f>IFERROR(__xludf.DUMMYFUNCTION("""COMPUTED_VALUE"""),"24")</f>
        <v>24</v>
      </c>
      <c r="H10" s="39"/>
      <c r="I10" s="19"/>
      <c r="J10" s="46" t="str">
        <f>IFERROR(__xludf.DUMMYFUNCTION("""COMPUTED_VALUE"""),"Hêtre")</f>
        <v>Hêtre</v>
      </c>
    </row>
    <row r="11" ht="18.75" customHeight="1">
      <c r="A11" s="46" t="str">
        <f>IFERROR(__xludf.DUMMYFUNCTION("""COMPUTED_VALUE"""),"B")</f>
        <v>B</v>
      </c>
      <c r="B11" s="46" t="str">
        <f>IFERROR(__xludf.DUMMYFUNCTION("""COMPUTED_VALUE"""),"1")</f>
        <v>1</v>
      </c>
      <c r="C11" s="47" t="str">
        <f>IFERROR(__xludf.DUMMYFUNCTION("""COMPUTED_VALUE"""),"Traverse")</f>
        <v>Traverse</v>
      </c>
      <c r="D11" s="19"/>
      <c r="E11" s="46" t="str">
        <f>IFERROR(__xludf.DUMMYFUNCTION("""COMPUTED_VALUE"""),"200")</f>
        <v>200</v>
      </c>
      <c r="F11" s="46" t="str">
        <f>IFERROR(__xludf.DUMMYFUNCTION("""COMPUTED_VALUE"""),"60")</f>
        <v>60</v>
      </c>
      <c r="G11" s="46" t="str">
        <f>IFERROR(__xludf.DUMMYFUNCTION("""COMPUTED_VALUE"""),"24")</f>
        <v>24</v>
      </c>
      <c r="H11" s="39"/>
      <c r="I11" s="19"/>
      <c r="J11" s="46" t="str">
        <f>IFERROR(__xludf.DUMMYFUNCTION("""COMPUTED_VALUE"""),"Hêtre")</f>
        <v>Hêtre</v>
      </c>
    </row>
    <row r="12" ht="18.75" customHeight="1">
      <c r="A12" s="46"/>
      <c r="B12" s="46"/>
      <c r="C12" s="47"/>
      <c r="D12" s="19"/>
      <c r="E12" s="46"/>
      <c r="F12" s="46"/>
      <c r="G12" s="46"/>
      <c r="H12" s="39"/>
      <c r="I12" s="19"/>
      <c r="J12" s="8"/>
    </row>
    <row r="13" ht="18.75" customHeight="1">
      <c r="A13" s="46"/>
      <c r="B13" s="46"/>
      <c r="C13" s="47"/>
      <c r="D13" s="19"/>
      <c r="E13" s="46"/>
      <c r="F13" s="46"/>
      <c r="G13" s="46"/>
      <c r="H13" s="39"/>
      <c r="I13" s="19"/>
      <c r="J13" s="8"/>
    </row>
    <row r="14" ht="18.75" customHeight="1">
      <c r="A14" s="8"/>
      <c r="B14" s="46"/>
      <c r="C14" s="47"/>
      <c r="D14" s="19"/>
      <c r="E14" s="46"/>
      <c r="F14" s="46"/>
      <c r="G14" s="46"/>
      <c r="H14" s="39"/>
      <c r="I14" s="19"/>
      <c r="J14" s="8"/>
    </row>
    <row r="15" ht="18.75" customHeight="1">
      <c r="A15" s="8"/>
      <c r="B15" s="46"/>
      <c r="C15" s="47"/>
      <c r="D15" s="19"/>
      <c r="E15" s="46"/>
      <c r="F15" s="46"/>
      <c r="G15" s="46"/>
      <c r="H15" s="39"/>
      <c r="I15" s="19"/>
      <c r="J15" s="8"/>
    </row>
    <row r="16" ht="18.75" customHeight="1">
      <c r="A16" s="8"/>
      <c r="B16" s="46"/>
      <c r="C16" s="47"/>
      <c r="D16" s="19"/>
      <c r="E16" s="46"/>
      <c r="F16" s="46"/>
      <c r="G16" s="46"/>
      <c r="H16" s="39"/>
      <c r="I16" s="19"/>
      <c r="J16" s="8"/>
    </row>
    <row r="17" ht="18.75" customHeight="1">
      <c r="A17" s="8"/>
      <c r="B17" s="46"/>
      <c r="C17" s="47"/>
      <c r="D17" s="19"/>
      <c r="E17" s="46"/>
      <c r="F17" s="46"/>
      <c r="G17" s="46"/>
      <c r="H17" s="39"/>
      <c r="I17" s="19"/>
      <c r="J17" s="8"/>
    </row>
    <row r="18" ht="18.75" customHeight="1">
      <c r="A18" s="8"/>
      <c r="B18" s="46"/>
      <c r="C18" s="47"/>
      <c r="D18" s="19"/>
      <c r="E18" s="46"/>
      <c r="F18" s="46"/>
      <c r="G18" s="46"/>
      <c r="H18" s="39"/>
      <c r="I18" s="19"/>
      <c r="J18" s="8"/>
    </row>
    <row r="19" ht="18.75" customHeight="1">
      <c r="A19" s="8"/>
      <c r="B19" s="46"/>
      <c r="C19" s="47"/>
      <c r="D19" s="19"/>
      <c r="E19" s="46"/>
      <c r="F19" s="46"/>
      <c r="G19" s="46"/>
      <c r="H19" s="39"/>
      <c r="I19" s="19"/>
      <c r="J19" s="36"/>
    </row>
    <row r="20" ht="18.75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</row>
    <row r="21" ht="18.75" customHeight="1">
      <c r="A21" s="28" t="str">
        <f>IFERROR(__xludf.DUMMYFUNCTION("""COMPUTED_VALUE"""),"PANNEAU")</f>
        <v>PANNEAU</v>
      </c>
      <c r="B21" s="29"/>
      <c r="C21" s="29"/>
      <c r="D21" s="29"/>
      <c r="E21" s="29"/>
      <c r="F21" s="29"/>
      <c r="G21" s="29"/>
      <c r="H21" s="29"/>
      <c r="I21" s="29"/>
      <c r="J21" s="7"/>
    </row>
    <row r="22" ht="18.75" customHeight="1">
      <c r="A22" s="8"/>
      <c r="B22" s="46"/>
      <c r="C22" s="47"/>
      <c r="D22" s="19"/>
      <c r="E22" s="46"/>
      <c r="F22" s="46"/>
      <c r="G22" s="46"/>
      <c r="H22" s="39"/>
      <c r="I22" s="19"/>
      <c r="J22" s="8"/>
    </row>
    <row r="23" ht="18.75" customHeight="1">
      <c r="A23" s="8"/>
      <c r="B23" s="46"/>
      <c r="C23" s="47"/>
      <c r="D23" s="19"/>
      <c r="E23" s="46"/>
      <c r="F23" s="46"/>
      <c r="G23" s="46"/>
      <c r="H23" s="39"/>
      <c r="I23" s="19"/>
      <c r="J23" s="8"/>
    </row>
    <row r="24" ht="18.75" customHeight="1">
      <c r="A24" s="8"/>
      <c r="B24" s="46"/>
      <c r="C24" s="47"/>
      <c r="D24" s="19"/>
      <c r="E24" s="46"/>
      <c r="F24" s="46"/>
      <c r="G24" s="46"/>
      <c r="H24" s="39"/>
      <c r="I24" s="19"/>
      <c r="J24" s="8"/>
    </row>
    <row r="25" ht="18.75" customHeight="1">
      <c r="A25" s="36"/>
      <c r="B25" s="46"/>
      <c r="C25" s="47"/>
      <c r="D25" s="19"/>
      <c r="E25" s="46"/>
      <c r="F25" s="46"/>
      <c r="G25" s="46"/>
      <c r="H25" s="39"/>
      <c r="I25" s="19"/>
      <c r="J25" s="8"/>
    </row>
    <row r="26" ht="18.75" customHeight="1">
      <c r="A26" s="36"/>
      <c r="B26" s="46"/>
      <c r="C26" s="47"/>
      <c r="D26" s="19"/>
      <c r="E26" s="46"/>
      <c r="F26" s="46"/>
      <c r="G26" s="46"/>
      <c r="H26" s="39"/>
      <c r="I26" s="19"/>
      <c r="J26" s="8"/>
    </row>
    <row r="27" ht="18.75" customHeight="1">
      <c r="A27" s="36"/>
      <c r="B27" s="46"/>
      <c r="C27" s="47"/>
      <c r="D27" s="19"/>
      <c r="E27" s="46"/>
      <c r="F27" s="46"/>
      <c r="G27" s="46"/>
      <c r="H27" s="39"/>
      <c r="I27" s="19"/>
      <c r="J27" s="8"/>
    </row>
    <row r="28" ht="18.75" customHeight="1">
      <c r="A28" s="36"/>
      <c r="B28" s="46"/>
      <c r="C28" s="47"/>
      <c r="D28" s="19"/>
      <c r="E28" s="46"/>
      <c r="F28" s="46"/>
      <c r="G28" s="46"/>
      <c r="H28" s="39"/>
      <c r="I28" s="19"/>
      <c r="J28" s="8"/>
    </row>
    <row r="29" ht="18.75" customHeight="1">
      <c r="A29" s="36"/>
      <c r="B29" s="46"/>
      <c r="C29" s="47"/>
      <c r="D29" s="19"/>
      <c r="E29" s="46"/>
      <c r="F29" s="46"/>
      <c r="G29" s="46"/>
      <c r="H29" s="39"/>
      <c r="I29" s="19"/>
      <c r="J29" s="8"/>
    </row>
    <row r="30" ht="18.75" customHeight="1">
      <c r="A30" s="36"/>
      <c r="B30" s="46"/>
      <c r="C30" s="47"/>
      <c r="D30" s="19"/>
      <c r="E30" s="46"/>
      <c r="F30" s="46"/>
      <c r="G30" s="46"/>
      <c r="H30" s="39"/>
      <c r="I30" s="19"/>
      <c r="J30" s="8"/>
    </row>
    <row r="31" ht="18.75" customHeight="1">
      <c r="A31" s="36"/>
      <c r="B31" s="46"/>
      <c r="C31" s="47"/>
      <c r="D31" s="19"/>
      <c r="E31" s="46"/>
      <c r="F31" s="46"/>
      <c r="G31" s="46"/>
      <c r="H31" s="39"/>
      <c r="I31" s="19"/>
      <c r="J31" s="8"/>
    </row>
    <row r="32" ht="18.75" customHeight="1">
      <c r="A32" s="36"/>
      <c r="B32" s="46"/>
      <c r="C32" s="47"/>
      <c r="D32" s="19"/>
      <c r="E32" s="46"/>
      <c r="F32" s="46"/>
      <c r="G32" s="46"/>
      <c r="H32" s="39"/>
      <c r="I32" s="19"/>
      <c r="J32" s="36"/>
    </row>
    <row r="33" ht="18.75" customHeight="1">
      <c r="A33" s="36"/>
      <c r="B33" s="46"/>
      <c r="C33" s="47"/>
      <c r="D33" s="19"/>
      <c r="E33" s="46"/>
      <c r="F33" s="46"/>
      <c r="G33" s="46"/>
      <c r="H33" s="39"/>
      <c r="I33" s="19"/>
      <c r="J33" s="36"/>
    </row>
    <row r="34" ht="18.75" customHeight="1">
      <c r="A34" s="36"/>
      <c r="B34" s="46"/>
      <c r="C34" s="47"/>
      <c r="D34" s="19"/>
      <c r="E34" s="46"/>
      <c r="F34" s="46"/>
      <c r="G34" s="46"/>
      <c r="H34" s="39"/>
      <c r="I34" s="19"/>
      <c r="J34" s="36"/>
    </row>
    <row r="35" ht="18.75" customHeight="1">
      <c r="A35" s="36"/>
      <c r="B35" s="46"/>
      <c r="C35" s="47"/>
      <c r="D35" s="19"/>
      <c r="E35" s="46"/>
      <c r="F35" s="46"/>
      <c r="G35" s="46"/>
      <c r="H35" s="39"/>
      <c r="I35" s="19"/>
      <c r="J35" s="36"/>
    </row>
    <row r="36" ht="18.75" customHeight="1">
      <c r="A36" s="32"/>
      <c r="B36" s="53"/>
      <c r="C36" s="53"/>
      <c r="D36" s="53"/>
      <c r="E36" s="53"/>
      <c r="F36" s="53"/>
      <c r="G36" s="53"/>
      <c r="H36" s="53"/>
      <c r="I36" s="53"/>
      <c r="J36" s="53"/>
    </row>
    <row r="37" ht="18.75" customHeight="1">
      <c r="A37" s="28" t="str">
        <f>IFERROR(__xludf.DUMMYFUNCTION("""COMPUTED_VALUE"""),"PLACAGE")</f>
        <v>PLACAGE</v>
      </c>
      <c r="B37" s="29"/>
      <c r="C37" s="29"/>
      <c r="D37" s="29"/>
      <c r="E37" s="29"/>
      <c r="F37" s="29"/>
      <c r="G37" s="29"/>
      <c r="H37" s="29"/>
      <c r="I37" s="29"/>
      <c r="J37" s="7"/>
    </row>
    <row r="38" ht="18.75" customHeight="1">
      <c r="A38" s="8"/>
      <c r="B38" s="46"/>
      <c r="C38" s="47"/>
      <c r="D38" s="19"/>
      <c r="E38" s="46"/>
      <c r="F38" s="46"/>
      <c r="G38" s="46"/>
      <c r="H38" s="39"/>
      <c r="I38" s="19"/>
      <c r="J38" s="8"/>
    </row>
    <row r="39" ht="18.75" customHeight="1">
      <c r="A39" s="8"/>
      <c r="B39" s="46"/>
      <c r="C39" s="47"/>
      <c r="D39" s="19"/>
      <c r="E39" s="46"/>
      <c r="F39" s="46"/>
      <c r="G39" s="46"/>
      <c r="H39" s="39"/>
      <c r="I39" s="19"/>
      <c r="J39" s="8"/>
    </row>
    <row r="40" ht="18.75" customHeight="1">
      <c r="A40" s="8"/>
      <c r="B40" s="46"/>
      <c r="C40" s="47"/>
      <c r="D40" s="19"/>
      <c r="E40" s="46"/>
      <c r="F40" s="46"/>
      <c r="G40" s="46"/>
      <c r="H40" s="39"/>
      <c r="I40" s="19"/>
      <c r="J40" s="8"/>
    </row>
    <row r="41" ht="18.75" customHeight="1">
      <c r="A41" s="8"/>
      <c r="B41" s="46"/>
      <c r="C41" s="47"/>
      <c r="D41" s="19"/>
      <c r="E41" s="46"/>
      <c r="F41" s="46"/>
      <c r="G41" s="46"/>
      <c r="H41" s="39"/>
      <c r="I41" s="19"/>
      <c r="J41" s="8"/>
    </row>
    <row r="42" ht="18.75" customHeight="1">
      <c r="A42" s="8"/>
      <c r="B42" s="46"/>
      <c r="C42" s="47"/>
      <c r="D42" s="19"/>
      <c r="E42" s="46"/>
      <c r="F42" s="46"/>
      <c r="G42" s="46"/>
      <c r="H42" s="39"/>
      <c r="I42" s="19"/>
      <c r="J42" s="8"/>
    </row>
    <row r="43" ht="18.75" customHeight="1">
      <c r="A43" s="8"/>
      <c r="B43" s="46"/>
      <c r="C43" s="47"/>
      <c r="D43" s="19"/>
      <c r="E43" s="46"/>
      <c r="F43" s="46"/>
      <c r="G43" s="46"/>
      <c r="H43" s="39"/>
      <c r="I43" s="19"/>
      <c r="J43" s="8"/>
    </row>
    <row r="44" ht="18.75" customHeight="1">
      <c r="A44" s="32"/>
      <c r="B44" s="32"/>
      <c r="C44" s="54"/>
      <c r="E44" s="32"/>
      <c r="F44" s="32"/>
      <c r="G44" s="32"/>
      <c r="H44" s="32"/>
      <c r="I44" s="32"/>
      <c r="J44" s="32"/>
    </row>
    <row r="45" ht="18.75" customHeight="1">
      <c r="A45" s="32"/>
      <c r="B45" s="32"/>
      <c r="C45" s="54"/>
      <c r="E45" s="32"/>
      <c r="F45" s="32"/>
      <c r="G45" s="32"/>
      <c r="H45" s="32"/>
      <c r="I45" s="32"/>
      <c r="J45" s="32"/>
    </row>
    <row r="46" ht="18.75" customHeight="1">
      <c r="A46" s="32"/>
      <c r="B46" s="32"/>
      <c r="C46" s="54"/>
      <c r="E46" s="32"/>
      <c r="F46" s="32"/>
      <c r="G46" s="32"/>
      <c r="H46" s="32"/>
      <c r="I46" s="32"/>
      <c r="J46" s="32"/>
    </row>
    <row r="47" ht="18.75" customHeight="1">
      <c r="A47" s="32"/>
      <c r="B47" s="32"/>
      <c r="C47" s="54"/>
      <c r="E47" s="32"/>
      <c r="F47" s="32"/>
      <c r="G47" s="32"/>
      <c r="H47" s="32"/>
      <c r="I47" s="32"/>
      <c r="J47" s="32"/>
    </row>
    <row r="48" ht="18.75" customHeight="1">
      <c r="A48" s="68"/>
      <c r="B48" s="68"/>
      <c r="C48" s="68"/>
      <c r="D48" s="68"/>
      <c r="E48" s="68"/>
      <c r="F48" s="68"/>
      <c r="G48" s="68"/>
      <c r="H48" s="68"/>
      <c r="I48" s="68"/>
      <c r="J48" s="68"/>
    </row>
    <row r="49" ht="18.75" customHeight="1">
      <c r="A49" s="68"/>
      <c r="B49" s="68"/>
      <c r="C49" s="55"/>
      <c r="D49" s="55"/>
      <c r="H49" s="69"/>
      <c r="I49" s="69"/>
      <c r="J49" s="68"/>
    </row>
    <row r="50" ht="18.75" customHeight="1">
      <c r="A50" s="68"/>
      <c r="B50" s="68"/>
      <c r="C50" s="58"/>
      <c r="D50" s="58"/>
      <c r="H50" s="69"/>
      <c r="I50" s="69"/>
      <c r="J50" s="68"/>
    </row>
    <row r="51" ht="18.75" customHeight="1">
      <c r="A51" s="68"/>
      <c r="B51" s="68"/>
      <c r="C51" s="58"/>
      <c r="D51" s="58"/>
      <c r="E51" s="58"/>
      <c r="G51" s="59"/>
      <c r="H51" s="56"/>
      <c r="I51" s="56"/>
      <c r="J51" s="3"/>
    </row>
    <row r="52" ht="18.75" customHeight="1">
      <c r="A52" s="68"/>
      <c r="B52" s="68"/>
      <c r="C52" s="58"/>
      <c r="D52" s="58"/>
      <c r="E52" s="58"/>
      <c r="G52" s="59"/>
      <c r="H52" s="26"/>
      <c r="I52" s="26"/>
      <c r="J52" s="32"/>
    </row>
    <row r="53" ht="18.75" customHeight="1">
      <c r="A53" s="68"/>
      <c r="B53" s="68"/>
      <c r="C53" s="58"/>
      <c r="D53" s="58"/>
      <c r="E53" s="58"/>
      <c r="G53" s="59"/>
      <c r="H53" s="26"/>
      <c r="I53" s="26"/>
      <c r="J53" s="32"/>
    </row>
    <row r="54" ht="18.75" customHeight="1">
      <c r="A54" s="68"/>
      <c r="B54" s="68"/>
      <c r="C54" s="58"/>
      <c r="D54" s="58"/>
      <c r="E54" s="58"/>
      <c r="G54" s="59"/>
      <c r="H54" s="26"/>
      <c r="I54" s="26"/>
      <c r="J54" s="32"/>
    </row>
    <row r="55" ht="18.75" customHeight="1">
      <c r="A55" s="68"/>
      <c r="B55" s="68"/>
      <c r="C55" s="58"/>
      <c r="D55" s="58"/>
      <c r="E55" s="58"/>
      <c r="G55" s="59"/>
      <c r="H55" s="26"/>
      <c r="I55" s="26"/>
      <c r="J55" s="32"/>
    </row>
    <row r="56" ht="18.75" customHeight="1">
      <c r="A56" s="68"/>
      <c r="B56" s="68"/>
      <c r="C56" s="58"/>
      <c r="D56" s="58"/>
      <c r="E56" s="58"/>
      <c r="G56" s="59"/>
      <c r="H56" s="26"/>
      <c r="I56" s="26"/>
      <c r="J56" s="32"/>
    </row>
    <row r="57" ht="18.75" customHeight="1">
      <c r="A57" s="68"/>
      <c r="B57" s="68"/>
      <c r="C57" s="58"/>
      <c r="D57" s="58"/>
      <c r="E57" s="58"/>
      <c r="G57" s="59"/>
      <c r="H57" s="26"/>
      <c r="I57" s="26"/>
      <c r="J57" s="32"/>
    </row>
    <row r="58" ht="18.75" customHeight="1">
      <c r="A58" s="68"/>
      <c r="B58" s="68"/>
      <c r="C58" s="58"/>
      <c r="D58" s="58"/>
      <c r="E58" s="58"/>
      <c r="G58" s="59"/>
      <c r="H58" s="26"/>
      <c r="I58" s="26"/>
      <c r="J58" s="32"/>
    </row>
    <row r="59" ht="18.75" customHeight="1">
      <c r="A59" s="68"/>
      <c r="B59" s="68"/>
      <c r="C59" s="70"/>
      <c r="D59" s="70"/>
      <c r="E59" s="58"/>
      <c r="G59" s="59"/>
      <c r="H59" s="26"/>
      <c r="I59" s="26"/>
      <c r="J59" s="32"/>
    </row>
    <row r="60" ht="18.75" customHeight="1">
      <c r="A60" s="68"/>
      <c r="B60" s="68"/>
      <c r="C60" s="71"/>
      <c r="D60" s="71"/>
      <c r="E60" s="71"/>
      <c r="F60" s="71"/>
      <c r="G60" s="71"/>
      <c r="H60" s="26"/>
      <c r="I60" s="26"/>
      <c r="J60" s="32"/>
    </row>
    <row r="61" ht="18.75" customHeight="1">
      <c r="A61" s="68"/>
      <c r="B61" s="68"/>
      <c r="C61" s="65"/>
      <c r="D61" s="65"/>
      <c r="E61" s="65"/>
      <c r="F61" s="65"/>
      <c r="G61" s="65"/>
      <c r="H61" s="32"/>
      <c r="I61" s="32"/>
      <c r="J61" s="32"/>
    </row>
    <row r="62" ht="18.75" customHeight="1">
      <c r="A62" s="68"/>
      <c r="B62" s="68"/>
      <c r="C62" s="65"/>
      <c r="D62" s="65"/>
      <c r="E62" s="65"/>
      <c r="F62" s="65"/>
      <c r="G62" s="65"/>
      <c r="H62" s="32"/>
      <c r="I62" s="32"/>
      <c r="J62" s="32"/>
    </row>
    <row r="63" ht="18.75" customHeight="1">
      <c r="A63" s="68"/>
      <c r="B63" s="68"/>
      <c r="C63" s="68"/>
      <c r="D63" s="68"/>
      <c r="E63" s="68"/>
      <c r="F63" s="68"/>
      <c r="G63" s="68"/>
      <c r="H63" s="68"/>
      <c r="I63" s="68"/>
      <c r="J63" s="68"/>
    </row>
    <row r="64" ht="18.75" customHeight="1">
      <c r="A64" s="68"/>
      <c r="B64" s="68"/>
      <c r="C64" s="68"/>
      <c r="D64" s="68"/>
      <c r="E64" s="68"/>
      <c r="F64" s="68"/>
      <c r="G64" s="68"/>
      <c r="H64" s="68"/>
      <c r="I64" s="68"/>
      <c r="J64" s="68"/>
    </row>
    <row r="65" ht="18.75" customHeight="1">
      <c r="A65" s="68"/>
      <c r="B65" s="68"/>
      <c r="C65" s="68"/>
      <c r="D65" s="68"/>
      <c r="E65" s="68"/>
      <c r="F65" s="68"/>
      <c r="G65" s="68"/>
      <c r="H65" s="68"/>
      <c r="I65" s="68"/>
      <c r="J65" s="68"/>
    </row>
    <row r="66" ht="18.75" customHeight="1">
      <c r="A66" s="68"/>
      <c r="B66" s="68"/>
      <c r="C66" s="68"/>
      <c r="D66" s="68"/>
      <c r="E66" s="68"/>
      <c r="F66" s="68"/>
      <c r="G66" s="68"/>
      <c r="H66" s="68"/>
      <c r="I66" s="68"/>
      <c r="J66" s="68"/>
    </row>
    <row r="67" ht="18.75" customHeight="1">
      <c r="A67" s="68"/>
      <c r="B67" s="68"/>
      <c r="C67" s="68"/>
      <c r="D67" s="68"/>
      <c r="E67" s="68"/>
      <c r="F67" s="68"/>
      <c r="G67" s="68"/>
      <c r="H67" s="68"/>
      <c r="I67" s="68"/>
      <c r="J67" s="68"/>
    </row>
    <row r="68" ht="18.75" customHeight="1">
      <c r="A68" s="68"/>
      <c r="B68" s="68"/>
      <c r="C68" s="68"/>
      <c r="D68" s="68"/>
      <c r="E68" s="68"/>
      <c r="F68" s="68"/>
      <c r="G68" s="68"/>
      <c r="H68" s="68"/>
      <c r="I68" s="68"/>
      <c r="J68" s="68"/>
    </row>
    <row r="69" ht="18.75" customHeight="1">
      <c r="A69" s="68"/>
      <c r="B69" s="68"/>
      <c r="C69" s="68"/>
      <c r="D69" s="68"/>
      <c r="E69" s="68"/>
      <c r="F69" s="68"/>
      <c r="G69" s="68"/>
      <c r="H69" s="68"/>
      <c r="I69" s="68"/>
      <c r="J69" s="68"/>
    </row>
    <row r="70" ht="18.75" customHeight="1">
      <c r="A70" s="68"/>
      <c r="B70" s="68"/>
      <c r="C70" s="68"/>
      <c r="D70" s="68"/>
      <c r="E70" s="68"/>
      <c r="F70" s="68"/>
      <c r="G70" s="68"/>
      <c r="H70" s="68"/>
      <c r="I70" s="68"/>
      <c r="J70" s="68"/>
    </row>
    <row r="71" ht="18.75" customHeight="1">
      <c r="A71" s="68"/>
      <c r="B71" s="68"/>
      <c r="C71" s="68"/>
      <c r="D71" s="68"/>
      <c r="E71" s="68"/>
      <c r="F71" s="68"/>
      <c r="G71" s="68"/>
      <c r="H71" s="68"/>
      <c r="I71" s="68"/>
      <c r="J71" s="68"/>
    </row>
    <row r="72" ht="18.75" customHeight="1">
      <c r="A72" s="68"/>
      <c r="B72" s="68"/>
      <c r="C72" s="68"/>
      <c r="D72" s="68"/>
      <c r="E72" s="68"/>
      <c r="F72" s="68"/>
      <c r="G72" s="68"/>
      <c r="H72" s="68"/>
      <c r="I72" s="68"/>
      <c r="J72" s="68"/>
    </row>
    <row r="73" ht="18.75" customHeight="1">
      <c r="A73" s="68"/>
      <c r="B73" s="68"/>
      <c r="C73" s="68"/>
      <c r="D73" s="68"/>
      <c r="E73" s="68"/>
      <c r="F73" s="68"/>
      <c r="G73" s="68"/>
      <c r="H73" s="68"/>
      <c r="I73" s="68"/>
      <c r="J73" s="68"/>
    </row>
    <row r="74" ht="18.75" customHeight="1">
      <c r="A74" s="68"/>
      <c r="B74" s="68"/>
      <c r="C74" s="68"/>
      <c r="D74" s="68"/>
      <c r="E74" s="68"/>
      <c r="F74" s="68"/>
      <c r="G74" s="68"/>
      <c r="H74" s="68"/>
      <c r="I74" s="68"/>
      <c r="J74" s="68"/>
    </row>
    <row r="75" ht="18.75" customHeight="1">
      <c r="A75" s="68"/>
      <c r="B75" s="68"/>
      <c r="C75" s="68"/>
      <c r="D75" s="68"/>
      <c r="E75" s="68"/>
      <c r="F75" s="68"/>
      <c r="G75" s="68"/>
      <c r="H75" s="68"/>
      <c r="I75" s="68"/>
      <c r="J75" s="68"/>
    </row>
    <row r="76" ht="18.75" customHeight="1">
      <c r="A76" s="68"/>
      <c r="B76" s="68"/>
      <c r="C76" s="68"/>
      <c r="D76" s="68"/>
      <c r="E76" s="68"/>
      <c r="F76" s="68"/>
      <c r="G76" s="68"/>
      <c r="H76" s="68"/>
      <c r="I76" s="68"/>
      <c r="J76" s="68"/>
    </row>
    <row r="77" ht="18.75" customHeight="1">
      <c r="A77" s="68"/>
      <c r="B77" s="68"/>
      <c r="C77" s="68"/>
      <c r="D77" s="68"/>
      <c r="E77" s="68"/>
      <c r="F77" s="68"/>
      <c r="G77" s="68"/>
      <c r="H77" s="68"/>
      <c r="I77" s="68"/>
      <c r="J77" s="68"/>
    </row>
    <row r="78" ht="18.75" customHeight="1">
      <c r="A78" s="68"/>
      <c r="B78" s="68"/>
      <c r="C78" s="68"/>
      <c r="D78" s="68"/>
      <c r="E78" s="68"/>
      <c r="F78" s="68"/>
      <c r="G78" s="68"/>
      <c r="H78" s="68"/>
      <c r="I78" s="68"/>
      <c r="J78" s="68"/>
    </row>
    <row r="79" ht="18.75" customHeight="1">
      <c r="A79" s="68"/>
      <c r="B79" s="68"/>
      <c r="C79" s="68"/>
      <c r="D79" s="68"/>
      <c r="E79" s="68"/>
      <c r="F79" s="68"/>
      <c r="G79" s="68"/>
      <c r="H79" s="68"/>
      <c r="I79" s="68"/>
      <c r="J79" s="68"/>
    </row>
    <row r="80" ht="18.75" customHeight="1">
      <c r="A80" s="68"/>
      <c r="B80" s="68"/>
      <c r="C80" s="68"/>
      <c r="D80" s="68"/>
      <c r="E80" s="68"/>
      <c r="F80" s="68"/>
      <c r="G80" s="68"/>
      <c r="H80" s="68"/>
      <c r="I80" s="68"/>
      <c r="J80" s="68"/>
    </row>
    <row r="81" ht="18.75" customHeight="1">
      <c r="A81" s="68"/>
      <c r="B81" s="68"/>
      <c r="C81" s="68"/>
      <c r="D81" s="68"/>
      <c r="E81" s="68"/>
      <c r="F81" s="68"/>
      <c r="G81" s="68"/>
      <c r="H81" s="68"/>
      <c r="I81" s="68"/>
      <c r="J81" s="68"/>
    </row>
    <row r="82" ht="18.75" customHeight="1">
      <c r="A82" s="68"/>
      <c r="B82" s="68"/>
      <c r="C82" s="68"/>
      <c r="D82" s="68"/>
      <c r="E82" s="68"/>
      <c r="F82" s="68"/>
      <c r="G82" s="68"/>
      <c r="H82" s="68"/>
      <c r="I82" s="68"/>
      <c r="J82" s="68"/>
    </row>
    <row r="83" ht="18.75" customHeight="1">
      <c r="A83" s="68"/>
      <c r="B83" s="68"/>
      <c r="C83" s="68"/>
      <c r="D83" s="68"/>
      <c r="E83" s="68"/>
      <c r="F83" s="68"/>
      <c r="G83" s="68"/>
      <c r="H83" s="68"/>
      <c r="I83" s="68"/>
      <c r="J83" s="68"/>
    </row>
    <row r="84" ht="18.75" customHeight="1">
      <c r="A84" s="68"/>
      <c r="B84" s="68"/>
      <c r="C84" s="68"/>
      <c r="D84" s="68"/>
      <c r="E84" s="68"/>
      <c r="F84" s="68"/>
      <c r="G84" s="68"/>
      <c r="H84" s="68"/>
      <c r="I84" s="68"/>
      <c r="J84" s="68"/>
    </row>
    <row r="85" ht="18.75" customHeight="1">
      <c r="A85" s="68"/>
      <c r="B85" s="68"/>
      <c r="C85" s="68"/>
      <c r="D85" s="68"/>
      <c r="E85" s="68"/>
      <c r="F85" s="68"/>
      <c r="G85" s="68"/>
      <c r="H85" s="68"/>
      <c r="I85" s="68"/>
      <c r="J85" s="68"/>
    </row>
    <row r="86" ht="18.75" customHeight="1">
      <c r="A86" s="68"/>
      <c r="B86" s="68"/>
      <c r="C86" s="68"/>
      <c r="D86" s="68"/>
      <c r="E86" s="68"/>
      <c r="F86" s="68"/>
      <c r="G86" s="68"/>
      <c r="H86" s="68"/>
      <c r="I86" s="68"/>
      <c r="J86" s="68"/>
    </row>
    <row r="87" ht="18.75" customHeight="1">
      <c r="A87" s="68"/>
      <c r="B87" s="68"/>
      <c r="C87" s="68"/>
      <c r="D87" s="68"/>
      <c r="E87" s="68"/>
      <c r="F87" s="68"/>
      <c r="G87" s="68"/>
      <c r="H87" s="68"/>
      <c r="I87" s="68"/>
      <c r="J87" s="68"/>
    </row>
    <row r="88" ht="18.75" customHeight="1">
      <c r="A88" s="68"/>
      <c r="B88" s="68"/>
      <c r="C88" s="68"/>
      <c r="D88" s="68"/>
      <c r="E88" s="68"/>
      <c r="F88" s="68"/>
      <c r="G88" s="68"/>
      <c r="H88" s="68"/>
      <c r="I88" s="68"/>
      <c r="J88" s="68"/>
    </row>
    <row r="89" ht="18.75" customHeight="1">
      <c r="A89" s="68"/>
      <c r="B89" s="68"/>
      <c r="C89" s="68"/>
      <c r="D89" s="68"/>
      <c r="E89" s="68"/>
      <c r="F89" s="68"/>
      <c r="G89" s="68"/>
      <c r="H89" s="68"/>
      <c r="I89" s="68"/>
      <c r="J89" s="68"/>
    </row>
    <row r="90" ht="18.75" customHeight="1">
      <c r="A90" s="68"/>
      <c r="B90" s="68"/>
      <c r="C90" s="68"/>
      <c r="D90" s="68"/>
      <c r="E90" s="68"/>
      <c r="F90" s="68"/>
      <c r="G90" s="68"/>
      <c r="H90" s="68"/>
      <c r="I90" s="68"/>
      <c r="J90" s="68"/>
    </row>
    <row r="91" ht="18.75" customHeight="1">
      <c r="A91" s="68"/>
      <c r="B91" s="68"/>
      <c r="C91" s="68"/>
      <c r="D91" s="68"/>
      <c r="E91" s="68"/>
      <c r="F91" s="68"/>
      <c r="G91" s="68"/>
      <c r="H91" s="68"/>
      <c r="I91" s="68"/>
      <c r="J91" s="68"/>
    </row>
    <row r="92" ht="18.75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</row>
    <row r="93" ht="18.75" customHeight="1">
      <c r="A93" s="68"/>
      <c r="B93" s="68"/>
      <c r="C93" s="68"/>
      <c r="D93" s="68"/>
      <c r="E93" s="68"/>
      <c r="F93" s="68"/>
      <c r="G93" s="68"/>
      <c r="H93" s="68"/>
      <c r="I93" s="68"/>
      <c r="J93" s="68"/>
    </row>
    <row r="94" ht="18.75" customHeight="1">
      <c r="A94" s="68"/>
      <c r="B94" s="68"/>
      <c r="C94" s="68"/>
      <c r="D94" s="68"/>
      <c r="E94" s="68"/>
      <c r="F94" s="68"/>
      <c r="G94" s="68"/>
      <c r="H94" s="68"/>
      <c r="I94" s="68"/>
      <c r="J94" s="68"/>
    </row>
    <row r="95" ht="18.75" customHeight="1">
      <c r="A95" s="68"/>
      <c r="B95" s="68"/>
      <c r="C95" s="68"/>
      <c r="D95" s="68"/>
      <c r="E95" s="68"/>
      <c r="F95" s="68"/>
      <c r="G95" s="68"/>
      <c r="H95" s="68"/>
      <c r="I95" s="68"/>
      <c r="J95" s="68"/>
    </row>
    <row r="96" ht="18.75" customHeight="1">
      <c r="A96" s="68"/>
      <c r="B96" s="68"/>
      <c r="C96" s="68"/>
      <c r="D96" s="68"/>
      <c r="E96" s="68"/>
      <c r="F96" s="68"/>
      <c r="G96" s="68"/>
      <c r="H96" s="68"/>
      <c r="I96" s="68"/>
      <c r="J96" s="68"/>
    </row>
    <row r="97" ht="18.75" customHeight="1">
      <c r="A97" s="68"/>
      <c r="B97" s="68"/>
      <c r="C97" s="68"/>
      <c r="D97" s="68"/>
      <c r="E97" s="68"/>
      <c r="F97" s="68"/>
      <c r="G97" s="68"/>
      <c r="H97" s="68"/>
      <c r="I97" s="68"/>
      <c r="J97" s="68"/>
    </row>
    <row r="98" ht="18.75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</row>
    <row r="99" ht="18.75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</row>
    <row r="100" ht="18.75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</row>
  </sheetData>
  <mergeCells count="81">
    <mergeCell ref="H28:I28"/>
    <mergeCell ref="H29:I29"/>
    <mergeCell ref="H30:I30"/>
    <mergeCell ref="H31:I31"/>
    <mergeCell ref="H32:I32"/>
    <mergeCell ref="H33:I33"/>
    <mergeCell ref="H34:I34"/>
    <mergeCell ref="H35:I35"/>
    <mergeCell ref="C29:D29"/>
    <mergeCell ref="C30:D30"/>
    <mergeCell ref="C31:D31"/>
    <mergeCell ref="C32:D32"/>
    <mergeCell ref="C33:D33"/>
    <mergeCell ref="C34:D34"/>
    <mergeCell ref="A37:J37"/>
    <mergeCell ref="H40:I40"/>
    <mergeCell ref="H41:I41"/>
    <mergeCell ref="C35:D35"/>
    <mergeCell ref="C38:D38"/>
    <mergeCell ref="H38:I38"/>
    <mergeCell ref="C39:D39"/>
    <mergeCell ref="H39:I39"/>
    <mergeCell ref="C40:D40"/>
    <mergeCell ref="C41:D41"/>
    <mergeCell ref="E55:F55"/>
    <mergeCell ref="E56:F56"/>
    <mergeCell ref="E57:F57"/>
    <mergeCell ref="E58:F58"/>
    <mergeCell ref="E59:F59"/>
    <mergeCell ref="C47:D47"/>
    <mergeCell ref="D49:G49"/>
    <mergeCell ref="D50:G50"/>
    <mergeCell ref="E51:F51"/>
    <mergeCell ref="E52:F52"/>
    <mergeCell ref="E53:F53"/>
    <mergeCell ref="E54:F54"/>
    <mergeCell ref="C3:H3"/>
    <mergeCell ref="C7:D7"/>
    <mergeCell ref="H7:I7"/>
    <mergeCell ref="A9:J9"/>
    <mergeCell ref="C10:D10"/>
    <mergeCell ref="H10:I10"/>
    <mergeCell ref="H11:I11"/>
    <mergeCell ref="C18:D18"/>
    <mergeCell ref="C19:D19"/>
    <mergeCell ref="A21:J21"/>
    <mergeCell ref="H12:I12"/>
    <mergeCell ref="H13:I13"/>
    <mergeCell ref="H14:I14"/>
    <mergeCell ref="H15:I15"/>
    <mergeCell ref="H16:I16"/>
    <mergeCell ref="H17:I17"/>
    <mergeCell ref="H18:I18"/>
    <mergeCell ref="C11:D11"/>
    <mergeCell ref="C12:D12"/>
    <mergeCell ref="C13:D13"/>
    <mergeCell ref="C14:D14"/>
    <mergeCell ref="C15:D15"/>
    <mergeCell ref="C16:D16"/>
    <mergeCell ref="C17:D17"/>
    <mergeCell ref="H19:I19"/>
    <mergeCell ref="H22:I22"/>
    <mergeCell ref="H23:I23"/>
    <mergeCell ref="H24:I24"/>
    <mergeCell ref="H25:I25"/>
    <mergeCell ref="H26:I26"/>
    <mergeCell ref="H27:I27"/>
    <mergeCell ref="C22:D22"/>
    <mergeCell ref="C23:D23"/>
    <mergeCell ref="C24:D24"/>
    <mergeCell ref="C25:D25"/>
    <mergeCell ref="C26:D26"/>
    <mergeCell ref="C27:D27"/>
    <mergeCell ref="C28:D28"/>
    <mergeCell ref="C42:D42"/>
    <mergeCell ref="H42:I42"/>
    <mergeCell ref="C43:D43"/>
    <mergeCell ref="H43:I43"/>
    <mergeCell ref="C44:D44"/>
    <mergeCell ref="C45:D45"/>
    <mergeCell ref="C46:D46"/>
  </mergeCells>
  <printOptions gridLines="1" horizontalCentered="1"/>
  <pageMargins bottom="0.23622047244094488" footer="0.0" header="0.0" left="0.25" right="0.25" top="0.23622047244094488"/>
  <pageSetup paperSize="9" cellComments="atEnd" orientation="portrait" pageOrder="overThenDown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2CEB4E2AEA54BBEAAF7B49E39310A" ma:contentTypeVersion="16" ma:contentTypeDescription="Crée un document." ma:contentTypeScope="" ma:versionID="4f3eff922a0747cf848f43bf66fb9bd5">
  <xsd:schema xmlns:xsd="http://www.w3.org/2001/XMLSchema" xmlns:xs="http://www.w3.org/2001/XMLSchema" xmlns:p="http://schemas.microsoft.com/office/2006/metadata/properties" xmlns:ns2="33fec31b-6446-4cb0-af0c-5381f323150a" xmlns:ns3="e1faa4cd-c085-4e1f-ad0e-ce704db953ed" targetNamespace="http://schemas.microsoft.com/office/2006/metadata/properties" ma:root="true" ma:fieldsID="4fe75e4a37866c0aa94f7a3ecc93a26b" ns2:_="" ns3:_="">
    <xsd:import namespace="33fec31b-6446-4cb0-af0c-5381f323150a"/>
    <xsd:import namespace="e1faa4cd-c085-4e1f-ad0e-ce704db953ed"/>
    <xsd:element name="properties">
      <xsd:complexType>
        <xsd:sequence>
          <xsd:element name="documentManagement">
            <xsd:complexType>
              <xsd:all>
                <xsd:element ref="ns2:CNPCreditImpotRecherche" minOccurs="0"/>
                <xsd:element ref="ns2:CNPEtatduProjet" minOccurs="0"/>
                <xsd:element ref="ns2:j7d9c0f6e7bd4c86890a1758e2b67b9d" minOccurs="0"/>
                <xsd:element ref="ns2:TaxCatchAll" minOccurs="0"/>
                <xsd:element ref="ns2:TaxCatchAllLabel" minOccurs="0"/>
                <xsd:element ref="ns2:CNPTypeDeProjetCDM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CNPChefDeProjet" minOccurs="0"/>
                <xsd:element ref="ns2:b6f4d7e16294434b80e65589b7a6eba3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Remarques" minOccurs="0"/>
                <xsd:element ref="ns3:Dat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ec31b-6446-4cb0-af0c-5381f323150a" elementFormDefault="qualified">
    <xsd:import namespace="http://schemas.microsoft.com/office/2006/documentManagement/types"/>
    <xsd:import namespace="http://schemas.microsoft.com/office/infopath/2007/PartnerControls"/>
    <xsd:element name="CNPCreditImpotRecherche" ma:index="8" nillable="true" ma:displayName="Credit Impot Recherche" ma:default="0" ma:internalName="CNPCreditImpotRecherche">
      <xsd:simpleType>
        <xsd:restriction base="dms:Boolean"/>
      </xsd:simpleType>
    </xsd:element>
    <xsd:element name="CNPEtatduProjet" ma:index="9" nillable="true" ma:displayName="Etat du Projet" ma:format="Dropdown" ma:indexed="true" ma:internalName="CNPEtatduProjet">
      <xsd:simpleType>
        <xsd:restriction base="dms:Choice">
          <xsd:enumeration value="En cours"/>
          <xsd:enumeration value="Terminé"/>
          <xsd:enumeration value="En suspens"/>
          <xsd:enumeration value="A l'étude"/>
        </xsd:restriction>
      </xsd:simpleType>
    </xsd:element>
    <xsd:element name="j7d9c0f6e7bd4c86890a1758e2b67b9d" ma:index="10" nillable="true" ma:taxonomy="true" ma:internalName="j7d9c0f6e7bd4c86890a1758e2b67b9d" ma:taxonomyFieldName="CNPServicePilote" ma:displayName="Service Pilote" ma:fieldId="{37d9c0f6-e7bd-4c86-890a-1758e2b67b9d}" ma:taxonomyMulti="true" ma:sspId="33a4ebfd-3da7-46f9-9345-c79639ce3046" ma:termSetId="d40b79da-c2db-405a-90b2-3c2ae4301e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ef27cf2-3075-4f4d-8397-7f2bf4aa425e}" ma:internalName="TaxCatchAll" ma:showField="CatchAllData" ma:web="edec4f85-d9ca-4b89-af4b-46d40bedc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ef27cf2-3075-4f4d-8397-7f2bf4aa425e}" ma:internalName="TaxCatchAllLabel" ma:readOnly="true" ma:showField="CatchAllDataLabel" ma:web="edec4f85-d9ca-4b89-af4b-46d40bedc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NPTypeDeProjetCDM" ma:index="14" nillable="true" ma:displayName="Type de projet CDM" ma:format="Dropdown" ma:indexed="true" ma:internalName="CNPTypeDeProjetCDM">
      <xsd:simpleType>
        <xsd:restriction base="dms:Choice">
          <xsd:enumeration value="Projet piloté par le CDM"/>
          <xsd:enumeration value="Projet contribution CDM"/>
        </xsd:restriction>
      </xsd:simpleType>
    </xsd:element>
    <xsd:element name="CNPChefDeProjet" ma:index="19" nillable="true" ma:displayName="Chef de projet" ma:list="UserInfo" ma:SharePointGroup="0" ma:internalName="CNPChefDeProje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6f4d7e16294434b80e65589b7a6eba3" ma:index="20" nillable="true" ma:taxonomy="true" ma:internalName="b6f4d7e16294434b80e65589b7a6eba3" ma:taxonomyFieldName="CNPServicesContributeurs" ma:displayName="Service(s) Contributeur(s)" ma:fieldId="{b6f4d7e1-6294-434b-80e6-5589b7a6eba3}" ma:taxonomyMulti="true" ma:sspId="33a4ebfd-3da7-46f9-9345-c79639ce3046" ma:termSetId="d40b79da-c2db-405a-90b2-3c2ae4301e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aa4cd-c085-4e1f-ad0e-ce704db95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alises d’images" ma:readOnly="false" ma:fieldId="{5cf76f15-5ced-4ddc-b409-7134ff3c332f}" ma:taxonomyMulti="true" ma:sspId="33a4ebfd-3da7-46f9-9345-c79639ce3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marques" ma:index="29" nillable="true" ma:displayName="Remarques" ma:format="Dropdown" ma:internalName="Remarques">
      <xsd:simpleType>
        <xsd:restriction base="dms:Text">
          <xsd:maxLength value="255"/>
        </xsd:restriction>
      </xsd:simpleType>
    </xsd:element>
    <xsd:element name="Date" ma:index="30" nillable="true" ma:displayName="Date" ma:format="DateTime" ma:internalName="Date">
      <xsd:simpleType>
        <xsd:restriction base="dms:DateTim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d9c0f6e7bd4c86890a1758e2b67b9d xmlns="33fec31b-6446-4cb0-af0c-5381f32315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Service Formation</TermName>
          <TermId xmlns="http://schemas.microsoft.com/office/infopath/2007/PartnerControls">097fe5e5-7f7a-4fb6-96f0-55f82ed240fb</TermId>
        </TermInfo>
      </Terms>
    </j7d9c0f6e7bd4c86890a1758e2b67b9d>
    <CNPChefDeProjet xmlns="33fec31b-6446-4cb0-af0c-5381f323150a">
      <UserInfo>
        <DisplayName>Mathieu Hugon</DisplayName>
        <AccountId>47</AccountId>
        <AccountType/>
      </UserInfo>
      <UserInfo>
        <DisplayName>Sophie Renvoise</DisplayName>
        <AccountId>12</AccountId>
        <AccountType/>
      </UserInfo>
    </CNPChefDeProjet>
    <CNPEtatduProjet xmlns="33fec31b-6446-4cb0-af0c-5381f323150a">En cours</CNPEtatduProjet>
    <CNPTypeDeProjetCDM xmlns="33fec31b-6446-4cb0-af0c-5381f323150a">Projet piloté par le CDM</CNPTypeDeProjetCDM>
    <CNPCreditImpotRecherche xmlns="33fec31b-6446-4cb0-af0c-5381f323150a">false</CNPCreditImpotRecherche>
    <b6f4d7e16294434b80e65589b7a6eba3 xmlns="33fec31b-6446-4cb0-af0c-5381f323150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CDM</TermName>
          <TermId xmlns="http://schemas.microsoft.com/office/infopath/2007/PartnerControls">f8b08ccf-f058-4baf-850b-4ca946b2816b</TermId>
        </TermInfo>
        <TermInfo xmlns="http://schemas.microsoft.com/office/infopath/2007/PartnerControls">
          <TermName xmlns="http://schemas.microsoft.com/office/infopath/2007/PartnerControls">Service Instituts de Métier</TermName>
          <TermId xmlns="http://schemas.microsoft.com/office/infopath/2007/PartnerControls">ea72fb44-60b0-4f9b-b5c7-8c7ae47f3cfa</TermId>
        </TermInfo>
        <TermInfo xmlns="http://schemas.microsoft.com/office/infopath/2007/PartnerControls">
          <TermName xmlns="http://schemas.microsoft.com/office/infopath/2007/PartnerControls">Service Accompagnement des formateurs</TermName>
          <TermId xmlns="http://schemas.microsoft.com/office/infopath/2007/PartnerControls">b9050f16-ded7-47e2-9c0a-0b2296e73546</TermId>
        </TermInfo>
        <TermInfo xmlns="http://schemas.microsoft.com/office/infopath/2007/PartnerControls">
          <TermName xmlns="http://schemas.microsoft.com/office/infopath/2007/PartnerControls">Service Formation</TermName>
          <TermId xmlns="http://schemas.microsoft.com/office/infopath/2007/PartnerControls">097fe5e5-7f7a-4fb6-96f0-55f82ed240fb</TermId>
        </TermInfo>
        <TermInfo xmlns="http://schemas.microsoft.com/office/infopath/2007/PartnerControls">
          <TermName xmlns="http://schemas.microsoft.com/office/infopath/2007/PartnerControls">Service Accompagnement des Régions</TermName>
          <TermId xmlns="http://schemas.microsoft.com/office/infopath/2007/PartnerControls">6d97f92b-a0f5-4bbb-b07d-3a60de762250</TermId>
        </TermInfo>
        <TermInfo xmlns="http://schemas.microsoft.com/office/infopath/2007/PartnerControls">
          <TermName xmlns="http://schemas.microsoft.com/office/infopath/2007/PartnerControls">Service développement durable</TermName>
          <TermId xmlns="http://schemas.microsoft.com/office/infopath/2007/PartnerControls">ef07d8c1-1605-41b8-8c47-538a8eed0cfa</TermId>
        </TermInfo>
        <TermInfo xmlns="http://schemas.microsoft.com/office/infopath/2007/PartnerControls">
          <TermName xmlns="http://schemas.microsoft.com/office/infopath/2007/PartnerControls">Service Administratif et Financier</TermName>
          <TermId xmlns="http://schemas.microsoft.com/office/infopath/2007/PartnerControls">b3a0c242-4ca6-4265-a9ff-3313b906dc04</TermId>
        </TermInfo>
        <TermInfo xmlns="http://schemas.microsoft.com/office/infopath/2007/PartnerControls">
          <TermName xmlns="http://schemas.microsoft.com/office/infopath/2007/PartnerControls">Service International</TermName>
          <TermId xmlns="http://schemas.microsoft.com/office/infopath/2007/PartnerControls">243b35c9-3ad8-4a82-a86d-db6645333c9d</TermId>
        </TermInfo>
        <TermInfo xmlns="http://schemas.microsoft.com/office/infopath/2007/PartnerControls">
          <TermName xmlns="http://schemas.microsoft.com/office/infopath/2007/PartnerControls">Service Pôles Multi-compétences</TermName>
          <TermId xmlns="http://schemas.microsoft.com/office/infopath/2007/PartnerControls">a557f477-f10a-4c61-ab52-a3bcaee4318c</TermId>
        </TermInfo>
        <TermInfo xmlns="http://schemas.microsoft.com/office/infopath/2007/PartnerControls">
          <TermName xmlns="http://schemas.microsoft.com/office/infopath/2007/PartnerControls">Service Veille</TermName>
          <TermId xmlns="http://schemas.microsoft.com/office/infopath/2007/PartnerControls">907bc942-a0b7-4c18-95d3-be33612f4df4</TermId>
        </TermInfo>
        <TermInfo xmlns="http://schemas.microsoft.com/office/infopath/2007/PartnerControls">
          <TermName xmlns="http://schemas.microsoft.com/office/infopath/2007/PartnerControls">Service Veille et Valorisation des métiers</TermName>
          <TermId xmlns="http://schemas.microsoft.com/office/infopath/2007/PartnerControls">9a11ad2c-40d1-409b-9690-87a23e5a46d2</TermId>
        </TermInfo>
      </Terms>
    </b6f4d7e16294434b80e65589b7a6eba3>
    <lcf76f155ced4ddcb4097134ff3c332f xmlns="e1faa4cd-c085-4e1f-ad0e-ce704db953ed">
      <Terms xmlns="http://schemas.microsoft.com/office/infopath/2007/PartnerControls"/>
    </lcf76f155ced4ddcb4097134ff3c332f>
    <Remarques xmlns="e1faa4cd-c085-4e1f-ad0e-ce704db953ed" xsi:nil="true"/>
    <Date xmlns="e1faa4cd-c085-4e1f-ad0e-ce704db953ed" xsi:nil="true"/>
    <TaxCatchAll xmlns="33fec31b-6446-4cb0-af0c-5381f323150a">
      <Value>49</Value>
      <Value>32</Value>
      <Value>23</Value>
      <Value>42</Value>
      <Value>41</Value>
      <Value>40</Value>
      <Value>22</Value>
      <Value>21</Value>
      <Value>20</Value>
      <Value>19</Value>
      <Value>18</Value>
    </TaxCatchAll>
  </documentManagement>
</p:properties>
</file>

<file path=customXml/itemProps1.xml><?xml version="1.0" encoding="utf-8"?>
<ds:datastoreItem xmlns:ds="http://schemas.openxmlformats.org/officeDocument/2006/customXml" ds:itemID="{A9D9F003-2455-4F6C-957D-A524AA1ACB52}"/>
</file>

<file path=customXml/itemProps2.xml><?xml version="1.0" encoding="utf-8"?>
<ds:datastoreItem xmlns:ds="http://schemas.openxmlformats.org/officeDocument/2006/customXml" ds:itemID="{55C407AB-4437-4458-9BFE-46A0B66C57D3}"/>
</file>

<file path=customXml/itemProps3.xml><?xml version="1.0" encoding="utf-8"?>
<ds:datastoreItem xmlns:ds="http://schemas.openxmlformats.org/officeDocument/2006/customXml" ds:itemID="{D96A82FD-EA82-4A8A-A73A-269D7AE5C21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0x010100FE72CEB4E2AEA54BBEAAF7B49E39310A</vt:lpwstr>
  </property>
  <property fmtid="{D5CDD505-2E9C-101B-9397-08002B2CF9AE}" pid="3" name="CNPServicePilote">
    <vt:lpwstr>22;#Service Formation|097fe5e5-7f7a-4fb6-96f0-55f82ed240fb</vt:lpwstr>
  </property>
  <property fmtid="{D5CDD505-2E9C-101B-9397-08002B2CF9AE}" pid="4" name="CNPServicesContributeurs">
    <vt:lpwstr>40;#CDM|f8b08ccf-f058-4baf-850b-4ca946b2816b;#21;#Service Instituts de Métier|ea72fb44-60b0-4f9b-b5c7-8c7ae47f3cfa;#32;#Service Accompagnement des formateurs|b9050f16-ded7-47e2-9c0a-0b2296e73546;#22;#Service Formation|097fe5e5-7f7a-4fb6-96f0-55f82ed240fb;#18;#Service Accompagnement des Régions|6d97f92b-a0f5-4bbb-b07d-3a60de762250;#19;#Service développement durable|ef07d8c1-1605-41b8-8c47-538a8eed0cfa;#20;#Service Administratif et Financier|b3a0c242-4ca6-4265-a9ff-3313b906dc04;#23;#Service International|243b35c9-3ad8-4a82-a86d-db6645333c9d;#41;#Service Pôles Multi-compétences|a557f477-f10a-4c61-ab52-a3bcaee4318c;#42;#Service Veille|907bc942-a0b7-4c18-95d3-be33612f4df4;#49;#Service Veille et Valorisation des métiers|9a11ad2c-40d1-409b-9690-87a23e5a46d2</vt:lpwstr>
  </property>
  <property fmtid="{D5CDD505-2E9C-101B-9397-08002B2CF9AE}" pid="5" name="MediaServiceImageTags">
    <vt:lpwstr/>
  </property>
</Properties>
</file>